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gov.sharepoint.com/sites/FinTMB/Shared Documents/ORS/Risk Management and Reporting/Investor Relations website/"/>
    </mc:Choice>
  </mc:AlternateContent>
  <xr:revisionPtr revIDLastSave="324" documentId="8_{6D1B00E3-EF46-4923-9F31-DE1799391A59}" xr6:coauthVersionLast="47" xr6:coauthVersionMax="47" xr10:uidLastSave="{43EFFDDE-A2C9-4292-8909-AB036AEBC6D3}"/>
  <bookViews>
    <workbookView xWindow="-120" yWindow="-120" windowWidth="25440" windowHeight="15270" xr2:uid="{4D82E722-1AB0-4E5F-BF4F-5C0C3C8BED34}"/>
  </bookViews>
  <sheets>
    <sheet name="Term Debt Outstanding" sheetId="1" r:id="rId1"/>
  </sheets>
  <externalReferences>
    <externalReference r:id="rId2"/>
    <externalReference r:id="rId3"/>
    <externalReference r:id="rId4"/>
  </externalReferences>
  <definedNames>
    <definedName name="B.C">[1]Sch4BorrowingRequirements!$F$26</definedName>
    <definedName name="B.F">[1]Sch4BorrowingRequirements!$G$26</definedName>
    <definedName name="B.P">[1]Sch4BorrowingRequirements!#REF!</definedName>
    <definedName name="GA.C">[1]Sch4BorrowingRequirements!#REF!</definedName>
    <definedName name="GA.F">[1]Sch4BorrowingRequirements!#REF!</definedName>
    <definedName name="GA.P">[1]Sch4BorrowingRequirements!#REF!</definedName>
    <definedName name="ISC.C">[1]Sch4BorrowingRequirements!#REF!</definedName>
    <definedName name="ISC.F">[1]Sch4BorrowingRequirements!#REF!</definedName>
    <definedName name="ISC.P">[1]Sch4BorrowingRequirements!#REF!</definedName>
    <definedName name="MFC.C">[2]Sch4BorrowingRequirements!$G$8</definedName>
    <definedName name="MFC.F">[2]Sch4BorrowingRequirements!$H$8</definedName>
    <definedName name="MFC.P">[1]Sch4BorrowingRequirements!#REF!</definedName>
    <definedName name="NA_C">'[3]Lending &amp; Investing'!#REF!</definedName>
    <definedName name="NA_P">'[3]Lending &amp; Investing'!#REF!</definedName>
    <definedName name="Previous.Operating">[3]Expense!#REF!</definedName>
    <definedName name="Print_Area_MI">#REF!</definedName>
    <definedName name="SEI.C">[2]Sch4BorrowingRequirements!$G$14</definedName>
    <definedName name="SEI.F">[2]Sch4BorrowingRequirements!$H$14</definedName>
    <definedName name="SEI.P">[1]Sch4BorrowingRequirements!#REF!</definedName>
    <definedName name="SGC.C">[1]Sch4BorrowingRequirements!#REF!</definedName>
    <definedName name="SGC.F">[1]Sch4BorrowingRequirements!#REF!</definedName>
    <definedName name="SGC.P">[1]Sch4BorrowingRequirements!#REF!</definedName>
    <definedName name="SOC.C">[1]Sch4BorrowingRequirements!#REF!</definedName>
    <definedName name="SOC.F">[1]Sch4BorrowingRequirements!#REF!</definedName>
    <definedName name="SOC.P">[1]Sch4BorrowingRequirements!#REF!</definedName>
    <definedName name="SPC.C">[2]Sch4BorrowingRequirements!$G$11</definedName>
    <definedName name="SPC.F">[2]Sch4BorrowingRequirements!$H$11</definedName>
    <definedName name="SPC.P">[1]Sch4BorrowingRequirements!#REF!</definedName>
    <definedName name="STH.C">[2]Sch4BorrowingRequirements!$G$12</definedName>
    <definedName name="STH.F">[2]Sch4BorrowingRequirements!$H$12</definedName>
    <definedName name="STH.P">[1]Sch4BorrowingRequirements!#REF!</definedName>
    <definedName name="SWC.C">[2]Sch4BorrowingRequirements!$G$13</definedName>
    <definedName name="SWC.F">[2]Sch4BorrowingRequirements!$H$13</definedName>
    <definedName name="SWC.P">[1]Sch4BorrowingRequirements!#REF!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E38" i="1"/>
  <c r="H85" i="1"/>
  <c r="H88" i="1"/>
  <c r="E24" i="1"/>
  <c r="H37" i="1"/>
  <c r="E37" i="1"/>
  <c r="H23" i="1"/>
  <c r="E23" i="1"/>
  <c r="H81" i="1"/>
  <c r="H77" i="1"/>
  <c r="H82" i="1"/>
  <c r="I129" i="1"/>
  <c r="E16" i="1"/>
  <c r="H16" i="1" s="1"/>
  <c r="H17" i="1"/>
  <c r="H18" i="1"/>
  <c r="H19" i="1"/>
  <c r="H20" i="1"/>
  <c r="E21" i="1"/>
  <c r="H21" i="1" s="1"/>
  <c r="H22" i="1"/>
  <c r="H26" i="1"/>
  <c r="H27" i="1"/>
  <c r="H28" i="1"/>
  <c r="H29" i="1"/>
  <c r="H30" i="1"/>
  <c r="H31" i="1"/>
  <c r="H32" i="1"/>
  <c r="H33" i="1"/>
  <c r="H34" i="1"/>
  <c r="E35" i="1"/>
  <c r="H35" i="1" s="1"/>
  <c r="H36" i="1"/>
  <c r="H39" i="1"/>
  <c r="H40" i="1"/>
  <c r="H73" i="1"/>
  <c r="H74" i="1"/>
  <c r="H75" i="1"/>
  <c r="H76" i="1"/>
  <c r="H83" i="1"/>
  <c r="H86" i="1"/>
  <c r="H87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46" i="1"/>
  <c r="E47" i="1"/>
  <c r="H47" i="1" s="1"/>
  <c r="H48" i="1"/>
  <c r="H49" i="1"/>
  <c r="H50" i="1"/>
  <c r="H51" i="1"/>
  <c r="H52" i="1"/>
  <c r="H69" i="1"/>
  <c r="H121" i="1"/>
  <c r="I128" i="1"/>
  <c r="H115" i="1" l="1"/>
  <c r="H42" i="1"/>
  <c r="H53" i="1"/>
  <c r="H117" i="1" l="1"/>
  <c r="H123" i="1" s="1"/>
</calcChain>
</file>

<file path=xl/sharedStrings.xml><?xml version="1.0" encoding="utf-8"?>
<sst xmlns="http://schemas.openxmlformats.org/spreadsheetml/2006/main" count="256" uniqueCount="131">
  <si>
    <t>CAD</t>
  </si>
  <si>
    <t>803854KT4</t>
  </si>
  <si>
    <t>Domestic</t>
  </si>
  <si>
    <t xml:space="preserve">Issuance Documents </t>
  </si>
  <si>
    <t>Canadian Dollars</t>
  </si>
  <si>
    <t>Coupon Rate</t>
  </si>
  <si>
    <t>Currency</t>
  </si>
  <si>
    <t>Amount Outstanding</t>
  </si>
  <si>
    <t>Date of Original Issue</t>
  </si>
  <si>
    <t xml:space="preserve">CUSIP / Debenture No. </t>
  </si>
  <si>
    <t>Maturity Date</t>
  </si>
  <si>
    <t>Issuing program</t>
  </si>
  <si>
    <t xml:space="preserve">check </t>
  </si>
  <si>
    <t>Total o/s term debt as of March 31/23</t>
  </si>
  <si>
    <t>Less: P-Notes</t>
  </si>
  <si>
    <t xml:space="preserve">Total per Gross debt by purpose </t>
  </si>
  <si>
    <t>EUR</t>
  </si>
  <si>
    <t>N/A</t>
  </si>
  <si>
    <t>CHF</t>
  </si>
  <si>
    <t>USD</t>
  </si>
  <si>
    <t>803854KQ0</t>
  </si>
  <si>
    <t xml:space="preserve">Sub-total Medium Term Notes </t>
  </si>
  <si>
    <t>803854HY74</t>
  </si>
  <si>
    <t>803854JB5</t>
  </si>
  <si>
    <t>803854JR06</t>
  </si>
  <si>
    <t>803854HF8</t>
  </si>
  <si>
    <t>803854HE1</t>
  </si>
  <si>
    <t>803854JN91</t>
  </si>
  <si>
    <t>803854GZ5</t>
  </si>
  <si>
    <t xml:space="preserve">Sub-total CPP </t>
  </si>
  <si>
    <t>CPP-77</t>
  </si>
  <si>
    <t>CPP-76</t>
  </si>
  <si>
    <t>CPP-41</t>
  </si>
  <si>
    <t>CPP-55</t>
  </si>
  <si>
    <t>CPP-63</t>
  </si>
  <si>
    <t>CPP-52</t>
  </si>
  <si>
    <t>CPP-29</t>
  </si>
  <si>
    <t>CPP-72</t>
  </si>
  <si>
    <t>CPP-49</t>
  </si>
  <si>
    <t>CPP-71</t>
  </si>
  <si>
    <t>CPP-70</t>
  </si>
  <si>
    <t>CPP-19</t>
  </si>
  <si>
    <t>CPP-64</t>
  </si>
  <si>
    <t>CPP-62</t>
  </si>
  <si>
    <t>CPP-75</t>
  </si>
  <si>
    <t>CPP-61</t>
  </si>
  <si>
    <t>CPP-60</t>
  </si>
  <si>
    <t>CPP-74</t>
  </si>
  <si>
    <t>CPP-73</t>
  </si>
  <si>
    <t>CPP-57</t>
  </si>
  <si>
    <t>CPP-56</t>
  </si>
  <si>
    <t>CPP-54</t>
  </si>
  <si>
    <t>CPP-53</t>
  </si>
  <si>
    <t>CPP-51</t>
  </si>
  <si>
    <t>CPP-50</t>
  </si>
  <si>
    <t>CPP-1</t>
  </si>
  <si>
    <t>CPP-47</t>
  </si>
  <si>
    <t>CPP-44</t>
  </si>
  <si>
    <t>CPP-30</t>
  </si>
  <si>
    <t>CPP-13</t>
  </si>
  <si>
    <t>CPP-59</t>
  </si>
  <si>
    <t>CPP-7</t>
  </si>
  <si>
    <t>CPP-37</t>
  </si>
  <si>
    <t xml:space="preserve">CPP </t>
  </si>
  <si>
    <t xml:space="preserve">Sub-total Domestic </t>
  </si>
  <si>
    <t>803854KL1</t>
  </si>
  <si>
    <t>803854KG2</t>
  </si>
  <si>
    <t>803854JX7</t>
  </si>
  <si>
    <t>803854KN7</t>
  </si>
  <si>
    <t>803854KH0</t>
  </si>
  <si>
    <t>803854KC1</t>
  </si>
  <si>
    <t>803854KA5</t>
  </si>
  <si>
    <t>803854JU3</t>
  </si>
  <si>
    <t>803854JT6</t>
  </si>
  <si>
    <t>803854JL36</t>
  </si>
  <si>
    <t>803854JJ89</t>
  </si>
  <si>
    <t>803854JH24</t>
  </si>
  <si>
    <t>803854JA70</t>
  </si>
  <si>
    <t>803854HN</t>
  </si>
  <si>
    <t>803854KP2</t>
  </si>
  <si>
    <t>803854KJ6</t>
  </si>
  <si>
    <t>803854GY8</t>
  </si>
  <si>
    <t>803854KF4</t>
  </si>
  <si>
    <t>803854KE7</t>
  </si>
  <si>
    <t>803854KB3</t>
  </si>
  <si>
    <t>OUTSTANDING BONDS BY MATURITY</t>
  </si>
  <si>
    <t>n/a - private issuance</t>
  </si>
  <si>
    <t>CH1163572931</t>
  </si>
  <si>
    <t xml:space="preserve">CUSIP / Other ID Number </t>
  </si>
  <si>
    <t>Date of Issue</t>
  </si>
  <si>
    <t>2023-2024 Recent issuance</t>
  </si>
  <si>
    <t>CUSIP</t>
  </si>
  <si>
    <t xml:space="preserve">Debenture No. </t>
  </si>
  <si>
    <t>Sub-total International</t>
  </si>
  <si>
    <t>CPP</t>
  </si>
  <si>
    <t>CPP-78</t>
  </si>
  <si>
    <t xml:space="preserve">Anything highlighted in yellow means it was updated with the new link to their corresponding document in the pub center </t>
  </si>
  <si>
    <t xml:space="preserve">Blue font </t>
  </si>
  <si>
    <t xml:space="preserve">no Offering circular to link </t>
  </si>
  <si>
    <t>803854KU1</t>
  </si>
  <si>
    <t xml:space="preserve">see Links worksheet for the urls </t>
  </si>
  <si>
    <t>803854KV9</t>
  </si>
  <si>
    <t xml:space="preserve">Blue font means it has already been previously updated in the last IR website update in April 2023 - no changes to be made </t>
  </si>
  <si>
    <t xml:space="preserve">Black font </t>
  </si>
  <si>
    <t>No changes to be made</t>
  </si>
  <si>
    <t>see links worksheet for the urls</t>
  </si>
  <si>
    <t>LEGENDS:</t>
  </si>
  <si>
    <t>DOMESTIC BONDS</t>
  </si>
  <si>
    <t>MEDIUM TERM NOTES</t>
  </si>
  <si>
    <t>INTERNATIONAL ISSUANCE</t>
  </si>
  <si>
    <t>TOTAL TERM DEBT OUTSTANDING</t>
  </si>
  <si>
    <t>CPP-79</t>
  </si>
  <si>
    <t>CPP-80</t>
  </si>
  <si>
    <t>CPP-81</t>
  </si>
  <si>
    <t>CPP-82</t>
  </si>
  <si>
    <t>CPP-83</t>
  </si>
  <si>
    <t>CH1331113626</t>
  </si>
  <si>
    <t xml:space="preserve">CHF </t>
  </si>
  <si>
    <t>XS2816664879</t>
  </si>
  <si>
    <t>CPP-84</t>
  </si>
  <si>
    <t>803854KW7</t>
  </si>
  <si>
    <t>As of March 31, 2026</t>
  </si>
  <si>
    <t>803854KX54</t>
  </si>
  <si>
    <t>XS3042849276</t>
  </si>
  <si>
    <t>CH1428867126</t>
  </si>
  <si>
    <t>803854KY38</t>
  </si>
  <si>
    <t>CH1474857005</t>
  </si>
  <si>
    <t>XS3186899970</t>
  </si>
  <si>
    <t>CPP-85</t>
  </si>
  <si>
    <t>CPP-86</t>
  </si>
  <si>
    <t>803854KZ0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</si>
</sst>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3" formatCode="_(* #,##0.00_);_(* \(#,##0.00\);_(* &quot;-&quot;??_);_(@_)"/>
    <numFmt numFmtId="164" formatCode="0.00_);\(0.00\)"/>
    <numFmt numFmtId="165" formatCode="_(* #,##0_);_(* \(#,##0\);_(* &quot;-&quot;??_);_(@_)"/>
    <numFmt numFmtId="166" formatCode="0.000_);\(0.000\)"/>
    <numFmt numFmtId="167" formatCode="0.0000_);\(0.0000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b/>
      <u/>
      <sz val="11"/>
      <color theme="1"/>
      <name val="Aptos"/>
      <family val="2"/>
    </font>
    <font>
      <b/>
      <sz val="11"/>
      <color rgb="FF0070C0"/>
      <name val="Aptos"/>
      <family val="2"/>
    </font>
    <font>
      <b/>
      <sz val="11"/>
      <name val="Aptos"/>
      <family val="2"/>
    </font>
    <font>
      <b/>
      <sz val="14"/>
      <color theme="0"/>
      <name val="Aptos"/>
      <family val="2"/>
    </font>
    <font>
      <sz val="11"/>
      <color theme="0"/>
      <name val="Aptos"/>
      <family val="2"/>
    </font>
    <font>
      <sz val="12"/>
      <color theme="0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b/>
      <sz val="11"/>
      <color theme="0"/>
      <name val="Aptos"/>
      <family val="2"/>
    </font>
    <font>
      <b/>
      <sz val="11"/>
      <color rgb="FF000000"/>
      <name val="Aptos"/>
      <family val="2"/>
    </font>
    <font>
      <u/>
      <sz val="11"/>
      <color theme="10"/>
      <name val="Aptos"/>
      <family val="2"/>
    </font>
    <font>
      <u/>
      <sz val="11"/>
      <name val="Aptos"/>
      <family val="2"/>
    </font>
    <font>
      <b/>
      <u/>
      <sz val="11"/>
      <color theme="4"/>
      <name val="Aptos"/>
      <family val="2"/>
    </font>
    <font>
      <b/>
      <i/>
      <sz val="11"/>
      <name val="Aptos"/>
      <family val="2"/>
    </font>
    <font>
      <sz val="13"/>
      <color theme="0"/>
      <name val="Aptos"/>
      <family val="2"/>
    </font>
    <font>
      <b/>
      <sz val="13"/>
      <color theme="0"/>
      <name val="Aptos"/>
      <family val="2"/>
    </font>
    <font>
      <b/>
      <sz val="11"/>
      <color theme="1"/>
      <name val="Aptos"/>
      <family val="2"/>
    </font>
    <font>
      <sz val="11"/>
      <color theme="4" tint="0.79998168889431442"/>
      <name val="Aptos"/>
      <family val="2"/>
    </font>
    <font>
      <sz val="11"/>
      <color rgb="FF002060"/>
      <name val="Aptos"/>
      <family val="2"/>
    </font>
    <font>
      <b/>
      <u/>
      <sz val="11"/>
      <name val="Aptos"/>
      <family val="2"/>
    </font>
    <font>
      <u/>
      <sz val="11"/>
      <color theme="8" tint="-0.499984740745262"/>
      <name val="Aptos"/>
      <family val="2"/>
    </font>
    <font>
      <u/>
      <sz val="11"/>
      <color rgb="FFFF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4D95E"/>
        <bgColor indexed="64"/>
      </patternFill>
    </fill>
    <fill>
      <patternFill patternType="solid">
        <fgColor rgb="FF046A38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theme="0"/>
      </top>
      <bottom style="double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52">
    <xf numFmtId="0" fontId="0" fillId="0" borderId="0" xfId="0"/>
    <xf numFmtId="0" fontId="3" fillId="6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4" fillId="0" borderId="0" xfId="0" applyFont="1"/>
    <xf numFmtId="0" fontId="3" fillId="3" borderId="0" xfId="0" applyFont="1" applyFill="1"/>
    <xf numFmtId="0" fontId="5" fillId="0" borderId="0" xfId="0" applyFont="1"/>
    <xf numFmtId="0" fontId="6" fillId="0" borderId="0" xfId="0" applyFont="1"/>
    <xf numFmtId="0" fontId="7" fillId="5" borderId="13" xfId="0" applyFont="1" applyFill="1" applyBorder="1"/>
    <xf numFmtId="0" fontId="8" fillId="5" borderId="10" xfId="0" applyFont="1" applyFill="1" applyBorder="1"/>
    <xf numFmtId="0" fontId="8" fillId="5" borderId="10" xfId="0" applyFont="1" applyFill="1" applyBorder="1" applyAlignment="1">
      <alignment horizontal="right"/>
    </xf>
    <xf numFmtId="0" fontId="8" fillId="5" borderId="10" xfId="0" applyFont="1" applyFill="1" applyBorder="1" applyAlignment="1">
      <alignment horizontal="center"/>
    </xf>
    <xf numFmtId="0" fontId="8" fillId="5" borderId="14" xfId="0" applyFont="1" applyFill="1" applyBorder="1"/>
    <xf numFmtId="0" fontId="9" fillId="5" borderId="15" xfId="0" applyFont="1" applyFill="1" applyBorder="1"/>
    <xf numFmtId="0" fontId="8" fillId="5" borderId="0" xfId="0" applyFont="1" applyFill="1"/>
    <xf numFmtId="0" fontId="8" fillId="5" borderId="0" xfId="0" applyFont="1" applyFill="1" applyAlignment="1">
      <alignment horizontal="right"/>
    </xf>
    <xf numFmtId="0" fontId="8" fillId="5" borderId="0" xfId="0" applyFont="1" applyFill="1" applyAlignment="1">
      <alignment horizontal="center"/>
    </xf>
    <xf numFmtId="0" fontId="8" fillId="5" borderId="16" xfId="0" applyFont="1" applyFill="1" applyBorder="1"/>
    <xf numFmtId="0" fontId="10" fillId="6" borderId="15" xfId="0" applyFont="1" applyFill="1" applyBorder="1" applyAlignment="1">
      <alignment horizontal="right" wrapText="1"/>
    </xf>
    <xf numFmtId="0" fontId="3" fillId="6" borderId="0" xfId="0" applyFont="1" applyFill="1"/>
    <xf numFmtId="0" fontId="10" fillId="6" borderId="0" xfId="0" applyFont="1" applyFill="1" applyAlignment="1">
      <alignment horizontal="right" wrapText="1"/>
    </xf>
    <xf numFmtId="0" fontId="10" fillId="6" borderId="0" xfId="0" applyFont="1" applyFill="1" applyAlignment="1">
      <alignment horizontal="center" wrapText="1"/>
    </xf>
    <xf numFmtId="164" fontId="10" fillId="6" borderId="0" xfId="0" applyNumberFormat="1" applyFont="1" applyFill="1" applyAlignment="1">
      <alignment horizontal="right" wrapText="1"/>
    </xf>
    <xf numFmtId="0" fontId="10" fillId="6" borderId="16" xfId="0" applyFont="1" applyFill="1" applyBorder="1" applyAlignment="1">
      <alignment horizontal="right" wrapText="1"/>
    </xf>
    <xf numFmtId="5" fontId="11" fillId="0" borderId="0" xfId="0" applyNumberFormat="1" applyFont="1" applyAlignment="1">
      <alignment vertical="top"/>
    </xf>
    <xf numFmtId="0" fontId="12" fillId="5" borderId="17" xfId="0" applyFont="1" applyFill="1" applyBorder="1"/>
    <xf numFmtId="0" fontId="12" fillId="5" borderId="12" xfId="0" applyFont="1" applyFill="1" applyBorder="1" applyAlignment="1">
      <alignment horizontal="left" wrapText="1"/>
    </xf>
    <xf numFmtId="0" fontId="12" fillId="5" borderId="12" xfId="0" applyFont="1" applyFill="1" applyBorder="1" applyAlignment="1">
      <alignment horizontal="right" wrapText="1"/>
    </xf>
    <xf numFmtId="0" fontId="12" fillId="5" borderId="12" xfId="0" applyFont="1" applyFill="1" applyBorder="1" applyAlignment="1">
      <alignment horizontal="center" wrapText="1"/>
    </xf>
    <xf numFmtId="164" fontId="12" fillId="5" borderId="12" xfId="0" applyNumberFormat="1" applyFont="1" applyFill="1" applyBorder="1" applyAlignment="1">
      <alignment horizontal="right" wrapText="1"/>
    </xf>
    <xf numFmtId="0" fontId="12" fillId="5" borderId="18" xfId="0" applyFont="1" applyFill="1" applyBorder="1" applyAlignment="1">
      <alignment horizontal="right" wrapText="1"/>
    </xf>
    <xf numFmtId="0" fontId="13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right" wrapText="1"/>
    </xf>
    <xf numFmtId="164" fontId="13" fillId="4" borderId="1" xfId="0" applyNumberFormat="1" applyFont="1" applyFill="1" applyBorder="1" applyAlignment="1">
      <alignment horizontal="right" wrapText="1"/>
    </xf>
    <xf numFmtId="0" fontId="13" fillId="4" borderId="13" xfId="0" applyFont="1" applyFill="1" applyBorder="1" applyAlignment="1">
      <alignment horizontal="centerContinuous" wrapText="1"/>
    </xf>
    <xf numFmtId="0" fontId="13" fillId="4" borderId="10" xfId="0" applyFont="1" applyFill="1" applyBorder="1" applyAlignment="1">
      <alignment horizontal="centerContinuous" wrapText="1"/>
    </xf>
    <xf numFmtId="0" fontId="13" fillId="4" borderId="14" xfId="0" applyFont="1" applyFill="1" applyBorder="1" applyAlignment="1">
      <alignment horizontal="centerContinuous" wrapText="1"/>
    </xf>
    <xf numFmtId="0" fontId="3" fillId="0" borderId="0" xfId="0" quotePrefix="1" applyFont="1" applyAlignment="1">
      <alignment vertical="top"/>
    </xf>
    <xf numFmtId="15" fontId="11" fillId="6" borderId="1" xfId="0" applyNumberFormat="1" applyFont="1" applyFill="1" applyBorder="1" applyAlignment="1">
      <alignment horizontal="right" wrapText="1"/>
    </xf>
    <xf numFmtId="0" fontId="11" fillId="6" borderId="1" xfId="0" applyFont="1" applyFill="1" applyBorder="1" applyAlignment="1">
      <alignment horizontal="left" wrapText="1"/>
    </xf>
    <xf numFmtId="37" fontId="11" fillId="6" borderId="1" xfId="0" applyNumberFormat="1" applyFont="1" applyFill="1" applyBorder="1" applyAlignment="1">
      <alignment horizontal="right" shrinkToFit="1"/>
    </xf>
    <xf numFmtId="0" fontId="11" fillId="6" borderId="1" xfId="0" applyFont="1" applyFill="1" applyBorder="1" applyAlignment="1">
      <alignment horizontal="center" wrapText="1"/>
    </xf>
    <xf numFmtId="166" fontId="11" fillId="6" borderId="1" xfId="0" applyNumberFormat="1" applyFont="1" applyFill="1" applyBorder="1" applyAlignment="1">
      <alignment horizontal="right" wrapText="1"/>
    </xf>
    <xf numFmtId="37" fontId="11" fillId="6" borderId="3" xfId="0" applyNumberFormat="1" applyFont="1" applyFill="1" applyBorder="1" applyAlignment="1">
      <alignment horizontal="right" shrinkToFit="1"/>
    </xf>
    <xf numFmtId="15" fontId="11" fillId="4" borderId="3" xfId="0" applyNumberFormat="1" applyFont="1" applyFill="1" applyBorder="1" applyAlignment="1">
      <alignment horizontal="right" wrapText="1"/>
    </xf>
    <xf numFmtId="0" fontId="11" fillId="4" borderId="11" xfId="0" applyFont="1" applyFill="1" applyBorder="1" applyAlignment="1">
      <alignment horizontal="left" wrapText="1"/>
    </xf>
    <xf numFmtId="15" fontId="11" fillId="4" borderId="11" xfId="0" applyNumberFormat="1" applyFont="1" applyFill="1" applyBorder="1" applyAlignment="1">
      <alignment horizontal="right" wrapText="1"/>
    </xf>
    <xf numFmtId="37" fontId="11" fillId="4" borderId="11" xfId="0" applyNumberFormat="1" applyFont="1" applyFill="1" applyBorder="1" applyAlignment="1">
      <alignment horizontal="right" shrinkToFit="1"/>
    </xf>
    <xf numFmtId="0" fontId="11" fillId="4" borderId="11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right"/>
    </xf>
    <xf numFmtId="5" fontId="6" fillId="4" borderId="11" xfId="0" applyNumberFormat="1" applyFont="1" applyFill="1" applyBorder="1" applyAlignment="1">
      <alignment horizontal="right" shrinkToFit="1"/>
    </xf>
    <xf numFmtId="0" fontId="16" fillId="4" borderId="11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15" fontId="11" fillId="6" borderId="13" xfId="0" applyNumberFormat="1" applyFont="1" applyFill="1" applyBorder="1" applyAlignment="1">
      <alignment horizontal="right" wrapText="1"/>
    </xf>
    <xf numFmtId="0" fontId="11" fillId="6" borderId="10" xfId="0" applyFont="1" applyFill="1" applyBorder="1" applyAlignment="1">
      <alignment horizontal="left" wrapText="1"/>
    </xf>
    <xf numFmtId="15" fontId="11" fillId="6" borderId="10" xfId="0" applyNumberFormat="1" applyFont="1" applyFill="1" applyBorder="1" applyAlignment="1">
      <alignment horizontal="right" wrapText="1"/>
    </xf>
    <xf numFmtId="37" fontId="11" fillId="6" borderId="10" xfId="0" applyNumberFormat="1" applyFont="1" applyFill="1" applyBorder="1" applyAlignment="1">
      <alignment horizontal="right" shrinkToFit="1"/>
    </xf>
    <xf numFmtId="0" fontId="11" fillId="6" borderId="10" xfId="0" applyFont="1" applyFill="1" applyBorder="1" applyAlignment="1">
      <alignment horizontal="center" wrapText="1"/>
    </xf>
    <xf numFmtId="164" fontId="11" fillId="6" borderId="10" xfId="0" applyNumberFormat="1" applyFont="1" applyFill="1" applyBorder="1" applyAlignment="1">
      <alignment horizontal="right" wrapText="1"/>
    </xf>
    <xf numFmtId="37" fontId="6" fillId="6" borderId="10" xfId="0" applyNumberFormat="1" applyFont="1" applyFill="1" applyBorder="1" applyAlignment="1">
      <alignment horizontal="right" shrinkToFit="1"/>
    </xf>
    <xf numFmtId="0" fontId="16" fillId="6" borderId="10" xfId="0" applyFont="1" applyFill="1" applyBorder="1" applyAlignment="1">
      <alignment horizontal="center"/>
    </xf>
    <xf numFmtId="0" fontId="16" fillId="6" borderId="14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Continuous" wrapText="1"/>
    </xf>
    <xf numFmtId="0" fontId="13" fillId="4" borderId="11" xfId="0" applyFont="1" applyFill="1" applyBorder="1" applyAlignment="1">
      <alignment horizontal="centerContinuous" wrapText="1"/>
    </xf>
    <xf numFmtId="0" fontId="13" fillId="4" borderId="2" xfId="0" applyFont="1" applyFill="1" applyBorder="1" applyAlignment="1">
      <alignment horizontal="centerContinuous" wrapText="1"/>
    </xf>
    <xf numFmtId="15" fontId="11" fillId="6" borderId="3" xfId="0" applyNumberFormat="1" applyFont="1" applyFill="1" applyBorder="1" applyAlignment="1">
      <alignment horizontal="center"/>
    </xf>
    <xf numFmtId="0" fontId="15" fillId="6" borderId="11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15" fontId="11" fillId="6" borderId="1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left" wrapText="1"/>
    </xf>
    <xf numFmtId="5" fontId="11" fillId="6" borderId="1" xfId="0" applyNumberFormat="1" applyFont="1" applyFill="1" applyBorder="1" applyAlignment="1">
      <alignment horizontal="right" shrinkToFit="1"/>
    </xf>
    <xf numFmtId="15" fontId="15" fillId="6" borderId="11" xfId="0" applyNumberFormat="1" applyFont="1" applyFill="1" applyBorder="1" applyAlignment="1">
      <alignment horizontal="center"/>
    </xf>
    <xf numFmtId="15" fontId="15" fillId="6" borderId="2" xfId="0" applyNumberFormat="1" applyFont="1" applyFill="1" applyBorder="1" applyAlignment="1">
      <alignment horizontal="center"/>
    </xf>
    <xf numFmtId="0" fontId="16" fillId="6" borderId="12" xfId="0" applyFont="1" applyFill="1" applyBorder="1" applyAlignment="1">
      <alignment horizontal="center"/>
    </xf>
    <xf numFmtId="15" fontId="14" fillId="6" borderId="3" xfId="2" applyNumberFormat="1" applyFont="1" applyFill="1" applyBorder="1" applyAlignment="1">
      <alignment horizontal="center"/>
    </xf>
    <xf numFmtId="0" fontId="17" fillId="6" borderId="3" xfId="0" applyFont="1" applyFill="1" applyBorder="1" applyAlignment="1">
      <alignment horizontal="left"/>
    </xf>
    <xf numFmtId="37" fontId="6" fillId="6" borderId="14" xfId="0" applyNumberFormat="1" applyFont="1" applyFill="1" applyBorder="1" applyAlignment="1">
      <alignment horizontal="right" shrinkToFit="1"/>
    </xf>
    <xf numFmtId="0" fontId="16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Continuous" wrapText="1"/>
    </xf>
    <xf numFmtId="5" fontId="6" fillId="4" borderId="2" xfId="0" applyNumberFormat="1" applyFont="1" applyFill="1" applyBorder="1" applyAlignment="1">
      <alignment horizontal="right" shrinkToFit="1"/>
    </xf>
    <xf numFmtId="15" fontId="11" fillId="5" borderId="13" xfId="0" applyNumberFormat="1" applyFont="1" applyFill="1" applyBorder="1" applyAlignment="1">
      <alignment horizontal="right" wrapText="1"/>
    </xf>
    <xf numFmtId="0" fontId="11" fillId="5" borderId="10" xfId="0" applyFont="1" applyFill="1" applyBorder="1" applyAlignment="1">
      <alignment horizontal="left" wrapText="1"/>
    </xf>
    <xf numFmtId="15" fontId="11" fillId="5" borderId="10" xfId="0" applyNumberFormat="1" applyFont="1" applyFill="1" applyBorder="1" applyAlignment="1">
      <alignment horizontal="right" wrapText="1"/>
    </xf>
    <xf numFmtId="37" fontId="11" fillId="5" borderId="10" xfId="0" applyNumberFormat="1" applyFont="1" applyFill="1" applyBorder="1" applyAlignment="1">
      <alignment horizontal="right" shrinkToFit="1"/>
    </xf>
    <xf numFmtId="0" fontId="11" fillId="5" borderId="10" xfId="0" applyFont="1" applyFill="1" applyBorder="1" applyAlignment="1">
      <alignment horizontal="center" wrapText="1"/>
    </xf>
    <xf numFmtId="37" fontId="11" fillId="5" borderId="14" xfId="0" applyNumberFormat="1" applyFont="1" applyFill="1" applyBorder="1" applyAlignment="1">
      <alignment horizontal="right" shrinkToFit="1"/>
    </xf>
    <xf numFmtId="37" fontId="11" fillId="6" borderId="0" xfId="0" applyNumberFormat="1" applyFont="1" applyFill="1" applyAlignment="1">
      <alignment shrinkToFit="1"/>
    </xf>
    <xf numFmtId="0" fontId="18" fillId="5" borderId="15" xfId="0" applyFont="1" applyFill="1" applyBorder="1"/>
    <xf numFmtId="0" fontId="18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center"/>
    </xf>
    <xf numFmtId="0" fontId="19" fillId="5" borderId="0" xfId="0" applyFont="1" applyFill="1" applyAlignment="1">
      <alignment horizontal="right"/>
    </xf>
    <xf numFmtId="37" fontId="19" fillId="5" borderId="19" xfId="0" applyNumberFormat="1" applyFont="1" applyFill="1" applyBorder="1" applyAlignment="1">
      <alignment horizontal="right"/>
    </xf>
    <xf numFmtId="37" fontId="20" fillId="6" borderId="0" xfId="0" applyNumberFormat="1" applyFont="1" applyFill="1"/>
    <xf numFmtId="0" fontId="3" fillId="5" borderId="17" xfId="0" applyFont="1" applyFill="1" applyBorder="1"/>
    <xf numFmtId="0" fontId="3" fillId="5" borderId="12" xfId="0" applyFont="1" applyFill="1" applyBorder="1"/>
    <xf numFmtId="0" fontId="3" fillId="5" borderId="12" xfId="0" applyFont="1" applyFill="1" applyBorder="1" applyAlignment="1">
      <alignment horizontal="right"/>
    </xf>
    <xf numFmtId="0" fontId="3" fillId="5" borderId="12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8" xfId="0" applyFont="1" applyBorder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65" fontId="22" fillId="0" borderId="7" xfId="1" applyNumberFormat="1" applyFont="1" applyBorder="1" applyAlignment="1">
      <alignment horizontal="right"/>
    </xf>
    <xf numFmtId="0" fontId="21" fillId="0" borderId="0" xfId="0" applyFont="1" applyAlignment="1">
      <alignment vertical="top"/>
    </xf>
    <xf numFmtId="165" fontId="21" fillId="0" borderId="0" xfId="1" applyNumberFormat="1" applyFont="1" applyAlignment="1"/>
    <xf numFmtId="165" fontId="22" fillId="0" borderId="9" xfId="1" applyNumberFormat="1" applyFont="1" applyBorder="1" applyAlignment="1">
      <alignment horizontal="right"/>
    </xf>
    <xf numFmtId="165" fontId="22" fillId="0" borderId="7" xfId="0" applyNumberFormat="1" applyFont="1" applyBorder="1" applyAlignment="1">
      <alignment horizontal="right"/>
    </xf>
    <xf numFmtId="165" fontId="21" fillId="0" borderId="0" xfId="0" applyNumberFormat="1" applyFont="1"/>
    <xf numFmtId="0" fontId="3" fillId="0" borderId="6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3" fillId="0" borderId="0" xfId="0" applyFont="1"/>
    <xf numFmtId="0" fontId="1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right" wrapText="1"/>
    </xf>
    <xf numFmtId="164" fontId="13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15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37" fontId="11" fillId="0" borderId="1" xfId="0" applyNumberFormat="1" applyFont="1" applyBorder="1" applyAlignment="1">
      <alignment horizontal="right" shrinkToFit="1"/>
    </xf>
    <xf numFmtId="164" fontId="11" fillId="0" borderId="1" xfId="0" applyNumberFormat="1" applyFont="1" applyBorder="1" applyAlignment="1">
      <alignment horizontal="right" wrapText="1"/>
    </xf>
    <xf numFmtId="37" fontId="3" fillId="0" borderId="0" xfId="0" applyNumberFormat="1" applyFont="1" applyAlignment="1">
      <alignment horizontal="right"/>
    </xf>
    <xf numFmtId="15" fontId="11" fillId="6" borderId="3" xfId="2" applyNumberFormat="1" applyFont="1" applyFill="1" applyBorder="1" applyAlignment="1">
      <alignment horizontal="center"/>
    </xf>
    <xf numFmtId="15" fontId="11" fillId="6" borderId="11" xfId="2" applyNumberFormat="1" applyFont="1" applyFill="1" applyBorder="1" applyAlignment="1">
      <alignment horizontal="center"/>
    </xf>
    <xf numFmtId="15" fontId="15" fillId="6" borderId="11" xfId="2" applyNumberFormat="1" applyFont="1" applyFill="1" applyBorder="1" applyAlignment="1">
      <alignment horizontal="center"/>
    </xf>
    <xf numFmtId="15" fontId="15" fillId="6" borderId="2" xfId="2" applyNumberFormat="1" applyFont="1" applyFill="1" applyBorder="1" applyAlignment="1">
      <alignment horizontal="center"/>
    </xf>
    <xf numFmtId="15" fontId="16" fillId="6" borderId="11" xfId="0" applyNumberFormat="1" applyFont="1" applyFill="1" applyBorder="1" applyAlignment="1">
      <alignment horizontal="center"/>
    </xf>
    <xf numFmtId="15" fontId="16" fillId="6" borderId="2" xfId="0" applyNumberFormat="1" applyFont="1" applyFill="1" applyBorder="1" applyAlignment="1">
      <alignment horizontal="center"/>
    </xf>
    <xf numFmtId="15" fontId="14" fillId="6" borderId="11" xfId="2" applyNumberFormat="1" applyFont="1" applyFill="1" applyBorder="1" applyAlignment="1">
      <alignment horizontal="center"/>
    </xf>
    <xf numFmtId="15" fontId="3" fillId="6" borderId="0" xfId="0" applyNumberFormat="1" applyFont="1" applyFill="1"/>
    <xf numFmtId="15" fontId="14" fillId="6" borderId="2" xfId="2" applyNumberFormat="1" applyFont="1" applyFill="1" applyBorder="1" applyAlignment="1">
      <alignment horizontal="center"/>
    </xf>
    <xf numFmtId="15" fontId="2" fillId="6" borderId="11" xfId="2" applyNumberFormat="1" applyFill="1" applyBorder="1" applyAlignment="1">
      <alignment horizontal="center"/>
    </xf>
    <xf numFmtId="15" fontId="2" fillId="6" borderId="3" xfId="2" applyNumberFormat="1" applyFill="1" applyBorder="1" applyAlignment="1">
      <alignment horizontal="center"/>
    </xf>
    <xf numFmtId="0" fontId="15" fillId="0" borderId="11" xfId="0" applyFont="1" applyBorder="1" applyAlignment="1">
      <alignment horizontal="left"/>
    </xf>
    <xf numFmtId="0" fontId="11" fillId="6" borderId="0" xfId="0" applyFont="1" applyFill="1" applyAlignment="1">
      <alignment vertical="top"/>
    </xf>
    <xf numFmtId="0" fontId="23" fillId="6" borderId="0" xfId="0" applyFont="1" applyFill="1" applyAlignment="1">
      <alignment horizontal="center"/>
    </xf>
    <xf numFmtId="0" fontId="11" fillId="0" borderId="0" xfId="0" applyFont="1" applyAlignment="1">
      <alignment vertical="top"/>
    </xf>
    <xf numFmtId="15" fontId="25" fillId="6" borderId="11" xfId="2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37" fontId="11" fillId="0" borderId="3" xfId="0" applyNumberFormat="1" applyFont="1" applyBorder="1" applyAlignment="1">
      <alignment horizontal="right" shrinkToFit="1"/>
    </xf>
    <xf numFmtId="37" fontId="11" fillId="0" borderId="2" xfId="0" applyNumberFormat="1" applyFont="1" applyBorder="1" applyAlignment="1">
      <alignment horizontal="right" shrinkToFit="1"/>
    </xf>
    <xf numFmtId="15" fontId="24" fillId="3" borderId="3" xfId="0" applyNumberFormat="1" applyFont="1" applyFill="1" applyBorder="1" applyAlignment="1">
      <alignment horizontal="center"/>
    </xf>
    <xf numFmtId="15" fontId="24" fillId="3" borderId="2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15" fontId="2" fillId="0" borderId="11" xfId="2" applyNumberFormat="1" applyFill="1" applyBorder="1" applyAlignment="1">
      <alignment horizontal="center"/>
    </xf>
    <xf numFmtId="167" fontId="11" fillId="6" borderId="1" xfId="0" applyNumberFormat="1" applyFont="1" applyFill="1" applyBorder="1" applyAlignment="1">
      <alignment horizontal="right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46A38"/>
      <color rgb="FFA4D95E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TMB/ORS/Ministry%20Related/Briefing%20Books/2021-22/Budget/Main%20Worksheet%20(21-22%20Budget).xlsm" TargetMode="External"/><Relationship Id="rId1" Type="http://schemas.openxmlformats.org/officeDocument/2006/relationships/externalLinkPath" Target="/TMB/ORS/Ministry%20Related/Briefing%20Books/2021-22/Budget/Main%20Worksheet%20(21-22%20Budget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TMB/ORS/Ministry%20Related/Briefing%20Books/2022-23/Q1/Main%20Worksheet%20Q1%20(2022-23).xlsm" TargetMode="External"/><Relationship Id="rId1" Type="http://schemas.openxmlformats.org/officeDocument/2006/relationships/externalLinkPath" Target="/TMB/ORS/Ministry%20Related/Briefing%20Books/2022-23/Q1/Main%20Worksheet%20Q1%20(2022-23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strombe\Local%20Settings\Temporary%20Internet%20Files\Content.Outlook\BHV3E3Z0\Mock%20Statements\Mock%20Statemen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ossDebt"/>
      <sheetName val="21-22 Borrowing"/>
      <sheetName val="Debt Stats"/>
      <sheetName val="ReportList"/>
      <sheetName val="Conf1SFSSch"/>
      <sheetName val="Conf2DebtSch"/>
      <sheetName val="Conf3Borrowing"/>
      <sheetName val="Rec1Vote12"/>
      <sheetName val="Rec3Vote177"/>
      <sheetName val="Sch1NonBudVoteStatApp"/>
      <sheetName val="Sch3GuarDebt"/>
      <sheetName val="Sch5LendInvActReceipts"/>
      <sheetName val="Sch6and7LendInvActDisp"/>
      <sheetName val="Sch8LendInvActDispVotes"/>
      <sheetName val="Sch9DebtRepSFandInt"/>
      <sheetName val="Sch9ADetailSFPymts"/>
      <sheetName val="Chart1PubDebtGraph"/>
      <sheetName val="SFS1ForSchofPD"/>
      <sheetName val="Sch2SchofDebt"/>
      <sheetName val="Sch4BorrowingRequirements"/>
      <sheetName val="IR1InvestorPPT"/>
      <sheetName val="IR2InvestorPPT"/>
      <sheetName val="Conf4SaskPower"/>
      <sheetName val="Conf5SaskTel"/>
      <sheetName val="Conf6SaskEnergy"/>
      <sheetName val="Conf7SaskGaming"/>
      <sheetName val="Conf8SaskWater"/>
      <sheetName val="Conf9SaskLiquor"/>
      <sheetName val="Conf10Housing"/>
      <sheetName val="Conf12SaskOpp"/>
      <sheetName val="Conf13SHA"/>
      <sheetName val="Conf14BoE"/>
      <sheetName val="Conf15GTHA"/>
      <sheetName val="Conf16WSA"/>
      <sheetName val="Conf17HSAs"/>
      <sheetName val="ConfSAMPLE"/>
      <sheetName val="CRMoodys"/>
      <sheetName val="CRSandP"/>
      <sheetName val="CRDBRS"/>
      <sheetName val="CRF1"/>
      <sheetName val="CRF2"/>
      <sheetName val="GRF Requirements"/>
      <sheetName val="Tangible Capital Assets"/>
      <sheetName val="Sinking Fund Forecast"/>
      <sheetName val="Rec2SFIncVote12"/>
      <sheetName val="Sinking Fund Budget"/>
      <sheetName val="Oth1BriefingSupp"/>
      <sheetName val="Guaranteed Debt"/>
      <sheetName val="Other SFS Debt &amp; Guarantees"/>
      <sheetName val="COVID cost"/>
      <sheetName val="20-21 Sinker Red"/>
      <sheetName val="P3 Debt"/>
      <sheetName val="SBCP Debt"/>
      <sheetName val="20-21 Borrowing"/>
      <sheetName val="20-21 Issues"/>
      <sheetName val="20-21 Redemptions"/>
      <sheetName val="Sheet1"/>
      <sheetName val="GRF borrowing"/>
      <sheetName val="MidYear 20-21 Requirements"/>
      <sheetName val="20-21 Sinker shortfall"/>
      <sheetName val="Charts and Tables"/>
      <sheetName val="Power Debt Rec"/>
      <sheetName val="GRF 2018-21 Deficits"/>
      <sheetName val="Debt Reconciliation"/>
      <sheetName val="CIC Public Debt"/>
      <sheetName val="5 Year Crown Borrowing Req"/>
      <sheetName val="1 Year Crown Borrowing Req"/>
      <sheetName val="Preborrow cost"/>
      <sheetName val="V 12 Recon 1"/>
      <sheetName val="V 12 Recon 2"/>
      <sheetName val="19-20 Borrowing"/>
      <sheetName val="18-19 Borrowing"/>
      <sheetName val="17-18 Borrowing"/>
      <sheetName val="16-17 Borrowing"/>
      <sheetName val="New Interest 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ossDebt"/>
      <sheetName val="22-23 Borrowing"/>
      <sheetName val="21-22 Borrowing"/>
      <sheetName val="21-22 Issues"/>
      <sheetName val="21-22 Redemptions"/>
      <sheetName val="Debt Stats"/>
      <sheetName val="ReportList"/>
      <sheetName val="Conf1SFSSch"/>
      <sheetName val="Conf2DebtSch"/>
      <sheetName val="Conf3Borrowing"/>
      <sheetName val="Rec1Vote12"/>
      <sheetName val="Rec3Vote177"/>
      <sheetName val="Sch1NonBudVoteStatApp"/>
      <sheetName val="Sch2SchofDebt"/>
      <sheetName val="Sch3GuarDebt"/>
      <sheetName val="Sch4BorrowingRequirements"/>
      <sheetName val="Sch5LendInvActReceipts"/>
      <sheetName val="Sch6and7LendInvActDisp"/>
      <sheetName val="Sch8LendInvActDispVotes"/>
      <sheetName val="Sch9DebtRepSFandInt"/>
      <sheetName val="Sch9ADetailSFPymts"/>
      <sheetName val="Chart1PubDebtGraph"/>
      <sheetName val="SFS1ForSchofPD"/>
      <sheetName val="Sheet2"/>
      <sheetName val="IR1InvestorPPT"/>
      <sheetName val="IR2InvestorPPT"/>
      <sheetName val="Conf4SaskPower"/>
      <sheetName val="Conf5SaskTel"/>
      <sheetName val="Conf6SaskEnergy"/>
      <sheetName val="Conf7SaskGaming"/>
      <sheetName val="Conf8SaskWater"/>
      <sheetName val="Conf9SaskLiquor"/>
      <sheetName val="Conf10Housing"/>
      <sheetName val="Conf12SaskOpp"/>
      <sheetName val="Conf13SHA"/>
      <sheetName val="Conf14BoE"/>
      <sheetName val="Conf15GTHA"/>
      <sheetName val="Conf16WSA"/>
      <sheetName val="Conf17HSAs"/>
      <sheetName val="ConfSAMPLE"/>
      <sheetName val="SFS2SummInput"/>
      <sheetName val="SFS3ChangeinDebt"/>
      <sheetName val="CRMoodys"/>
      <sheetName val="CRSandP"/>
      <sheetName val="CRDBRS"/>
      <sheetName val="Oth1BriefingSupp"/>
      <sheetName val="Rec2SFIncVote12"/>
      <sheetName val="GRF Requirements"/>
      <sheetName val="Tangible Capital Assets"/>
      <sheetName val="Sinking Fund Forecast"/>
      <sheetName val="Sinking Fund Budget"/>
      <sheetName val="Guaranteed Debt"/>
      <sheetName val="Other SFS Debt &amp; Guarantees"/>
      <sheetName val="COVID cost"/>
      <sheetName val="20-21 Sinker Red"/>
      <sheetName val="P3 Debt"/>
      <sheetName val="SBCP Debt"/>
      <sheetName val="20-21 Borrowing"/>
      <sheetName val="20-21 Issues"/>
      <sheetName val="20-21 Redemptions"/>
      <sheetName val="Sheet1"/>
      <sheetName val="GRF borrowing"/>
      <sheetName val="MidYear 20-21 Requirements"/>
      <sheetName val="20-21 Sinker shortfall"/>
      <sheetName val="Charts and Tables"/>
      <sheetName val="Power Debt Rec"/>
      <sheetName val="GRF 2018-21 Deficits"/>
      <sheetName val="Debt Reconciliation"/>
      <sheetName val="CIC Public Debt"/>
      <sheetName val="5 Year Crown Borrowing Req"/>
      <sheetName val="1 Year Crown Borrowing Req"/>
      <sheetName val="Preborrow cost"/>
      <sheetName val="V 12 Recon 1"/>
      <sheetName val="V 12 Recon 2"/>
      <sheetName val="19-20 Borrowing"/>
      <sheetName val="18-19 Borrowing"/>
      <sheetName val="17-18 Borrowing"/>
      <sheetName val="16-17 Borrowing"/>
      <sheetName val="New Interest Calc"/>
    </sheetNames>
    <sheetDataSet>
      <sheetData sheetId="0">
        <row r="13">
          <cell r="FT13">
            <v>10652448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8">
          <cell r="G8">
            <v>48256</v>
          </cell>
          <cell r="H8">
            <v>20000</v>
          </cell>
        </row>
        <row r="11">
          <cell r="G11">
            <v>300045</v>
          </cell>
          <cell r="H11">
            <v>792800</v>
          </cell>
        </row>
        <row r="12">
          <cell r="G12">
            <v>245000</v>
          </cell>
          <cell r="H12">
            <v>102300</v>
          </cell>
        </row>
        <row r="13">
          <cell r="G13">
            <v>5425</v>
          </cell>
          <cell r="H13">
            <v>23900</v>
          </cell>
        </row>
        <row r="14">
          <cell r="G14">
            <v>147664</v>
          </cell>
          <cell r="H14">
            <v>112700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 &amp; Accum. Deficit"/>
      <sheetName val="Cash Flow"/>
      <sheetName val="Revenue"/>
      <sheetName val="Expense"/>
      <sheetName val="Operating Exp"/>
      <sheetName val="Schedule of Expense by Type"/>
      <sheetName val="Schedule of Capital Activities"/>
      <sheetName val="Lending &amp; Invest Rec."/>
      <sheetName val="Lending &amp; Invest Disb."/>
      <sheetName val="Borrowing Requirements"/>
      <sheetName val="Debt"/>
      <sheetName val="Guaranteed Debt"/>
      <sheetName val="Appropriation &amp; Expense"/>
      <sheetName val="Lending &amp; Investing"/>
      <sheetName val="Debt Redemption"/>
      <sheetName val="FTE Staff Complement"/>
      <sheetName val="FTE Rebasing"/>
      <sheetName val="Capital Investments by Ministry"/>
      <sheetName val="Approp and Expense"/>
      <sheetName val="Operating Appropriations"/>
      <sheetName val="SASK Emblem Exp Schedu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ublications.saskatchewan.ca/api/v1/products/120722/formats/139584/download" TargetMode="External"/><Relationship Id="rId21" Type="http://schemas.openxmlformats.org/officeDocument/2006/relationships/hyperlink" Target="https://publications.saskatchewan.ca/api/v1/products/121746/formats/141032/download" TargetMode="External"/><Relationship Id="rId42" Type="http://schemas.openxmlformats.org/officeDocument/2006/relationships/hyperlink" Target="https://publications.saskatchewan.ca/api/v1/products/121752/formats/141051/download" TargetMode="External"/><Relationship Id="rId47" Type="http://schemas.openxmlformats.org/officeDocument/2006/relationships/hyperlink" Target="https://publications.saskatchewan.ca/api/v1/products/121754/formats/141056/download" TargetMode="External"/><Relationship Id="rId63" Type="http://schemas.openxmlformats.org/officeDocument/2006/relationships/hyperlink" Target="https://publications.saskatchewan.ca/api/v1/products/121757/formats/141072/download" TargetMode="External"/><Relationship Id="rId68" Type="http://schemas.openxmlformats.org/officeDocument/2006/relationships/hyperlink" Target="https://publications.saskatchewan.ca/api/v1/products/121757/formats/141077/download" TargetMode="External"/><Relationship Id="rId84" Type="http://schemas.openxmlformats.org/officeDocument/2006/relationships/hyperlink" Target="https://publications.saskatchewan.ca/api/v1/products/121761/formats/142602/download" TargetMode="External"/><Relationship Id="rId89" Type="http://schemas.openxmlformats.org/officeDocument/2006/relationships/hyperlink" Target="https://publications.saskatchewan.ca/api/v1/products/121761/formats/144399/download" TargetMode="External"/><Relationship Id="rId16" Type="http://schemas.openxmlformats.org/officeDocument/2006/relationships/hyperlink" Target="https://publications.saskatchewan.ca/api/v1/products/121744/formats/141027/download" TargetMode="External"/><Relationship Id="rId107" Type="http://schemas.openxmlformats.org/officeDocument/2006/relationships/hyperlink" Target="https://publications.saskatchewan.ca/api/v1/products/125900/formats/156469/download" TargetMode="External"/><Relationship Id="rId11" Type="http://schemas.openxmlformats.org/officeDocument/2006/relationships/hyperlink" Target="https://publications.saskatchewan.ca/api/v1/products/120721/formats/141022/download" TargetMode="External"/><Relationship Id="rId32" Type="http://schemas.openxmlformats.org/officeDocument/2006/relationships/hyperlink" Target="https://publications.saskatchewan.ca/api/v1/products/121748/formats/141039/download" TargetMode="External"/><Relationship Id="rId37" Type="http://schemas.openxmlformats.org/officeDocument/2006/relationships/hyperlink" Target="https://publications.saskatchewan.ca/api/v1/products/121751/formats/141046/download" TargetMode="External"/><Relationship Id="rId53" Type="http://schemas.openxmlformats.org/officeDocument/2006/relationships/hyperlink" Target="https://publications.saskatchewan.ca/api/v1/products/121755/formats/141062/download" TargetMode="External"/><Relationship Id="rId58" Type="http://schemas.openxmlformats.org/officeDocument/2006/relationships/hyperlink" Target="https://publications.saskatchewan.ca/api/v1/products/121756/formats/141067/download" TargetMode="External"/><Relationship Id="rId74" Type="http://schemas.openxmlformats.org/officeDocument/2006/relationships/hyperlink" Target="https://publications.saskatchewan.ca/api/v1/products/121758/formats/141085/download" TargetMode="External"/><Relationship Id="rId79" Type="http://schemas.openxmlformats.org/officeDocument/2006/relationships/hyperlink" Target="https://publications.saskatchewan.ca/api/v1/products/121759/formats/141090/download" TargetMode="External"/><Relationship Id="rId102" Type="http://schemas.openxmlformats.org/officeDocument/2006/relationships/hyperlink" Target="https://publications.saskatchewan.ca/api/v1/products/123564/formats/150597/download" TargetMode="External"/><Relationship Id="rId5" Type="http://schemas.openxmlformats.org/officeDocument/2006/relationships/hyperlink" Target="https://publications.saskatchewan.ca/api/v1/products/120723/formats/139589/download" TargetMode="External"/><Relationship Id="rId90" Type="http://schemas.openxmlformats.org/officeDocument/2006/relationships/hyperlink" Target="https://publications.saskatchewan.ca/api/v1/products/121761/formats/144880/download" TargetMode="External"/><Relationship Id="rId95" Type="http://schemas.openxmlformats.org/officeDocument/2006/relationships/hyperlink" Target="https://publications.saskatchewan.ca/api/v1/products/125900/formats/148595/download" TargetMode="External"/><Relationship Id="rId22" Type="http://schemas.openxmlformats.org/officeDocument/2006/relationships/hyperlink" Target="https://publications.saskatchewan.ca/api/v1/products/121746/formats/141033/download" TargetMode="External"/><Relationship Id="rId27" Type="http://schemas.openxmlformats.org/officeDocument/2006/relationships/hyperlink" Target="https://publications.saskatchewan.ca/api/v1/products/120722/formats/139583/download" TargetMode="External"/><Relationship Id="rId43" Type="http://schemas.openxmlformats.org/officeDocument/2006/relationships/hyperlink" Target="https://publications.saskatchewan.ca/api/v1/products/121753/formats/141052/download" TargetMode="External"/><Relationship Id="rId48" Type="http://schemas.openxmlformats.org/officeDocument/2006/relationships/hyperlink" Target="https://publications.saskatchewan.ca/api/v1/products/121754/formats/141057/download" TargetMode="External"/><Relationship Id="rId64" Type="http://schemas.openxmlformats.org/officeDocument/2006/relationships/hyperlink" Target="https://publications.saskatchewan.ca/api/v1/products/121757/formats/141073/download" TargetMode="External"/><Relationship Id="rId69" Type="http://schemas.openxmlformats.org/officeDocument/2006/relationships/hyperlink" Target="https://publications.saskatchewan.ca/api/v1/products/121757/formats/141078/download" TargetMode="External"/><Relationship Id="rId80" Type="http://schemas.openxmlformats.org/officeDocument/2006/relationships/hyperlink" Target="https://publications.saskatchewan.ca/api/v1/products/121760/formats/141091/download" TargetMode="External"/><Relationship Id="rId85" Type="http://schemas.openxmlformats.org/officeDocument/2006/relationships/hyperlink" Target="https://publications.saskatchewan.ca/api/v1/products/121760/formats/144396/download" TargetMode="External"/><Relationship Id="rId12" Type="http://schemas.openxmlformats.org/officeDocument/2006/relationships/hyperlink" Target="https://publications.saskatchewan.ca/api/v1/products/121743/formats/141023/download" TargetMode="External"/><Relationship Id="rId17" Type="http://schemas.openxmlformats.org/officeDocument/2006/relationships/hyperlink" Target="https://publications.saskatchewan.ca/api/v1/products/121744/formats/141028/download" TargetMode="External"/><Relationship Id="rId33" Type="http://schemas.openxmlformats.org/officeDocument/2006/relationships/hyperlink" Target="https://publications.saskatchewan.ca/api/v1/products/121748/formats/141040/download" TargetMode="External"/><Relationship Id="rId38" Type="http://schemas.openxmlformats.org/officeDocument/2006/relationships/hyperlink" Target="https://publications.saskatchewan.ca/api/v1/products/121751/formats/141047/download" TargetMode="External"/><Relationship Id="rId59" Type="http://schemas.openxmlformats.org/officeDocument/2006/relationships/hyperlink" Target="https://publications.saskatchewan.ca/api/v1/products/121756/formats/141068/download" TargetMode="External"/><Relationship Id="rId103" Type="http://schemas.openxmlformats.org/officeDocument/2006/relationships/hyperlink" Target="https://publications.saskatchewan.ca/api/v1/products/126576/formats/150598/download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https://publications.saskatchewan.ca/api/v1/products/121745/formats/141031/download" TargetMode="External"/><Relationship Id="rId41" Type="http://schemas.openxmlformats.org/officeDocument/2006/relationships/hyperlink" Target="https://publications.saskatchewan.ca/api/v1/products/121752/formats/141050/download" TargetMode="External"/><Relationship Id="rId54" Type="http://schemas.openxmlformats.org/officeDocument/2006/relationships/hyperlink" Target="https://publications.saskatchewan.ca/api/v1/products/121755/formats/141063/download" TargetMode="External"/><Relationship Id="rId62" Type="http://schemas.openxmlformats.org/officeDocument/2006/relationships/hyperlink" Target="https://publications.saskatchewan.ca/api/v1/products/121756/formats/141071/download" TargetMode="External"/><Relationship Id="rId70" Type="http://schemas.openxmlformats.org/officeDocument/2006/relationships/hyperlink" Target="https://publications.saskatchewan.ca/api/v1/products/121757/formats/141079/download" TargetMode="External"/><Relationship Id="rId75" Type="http://schemas.openxmlformats.org/officeDocument/2006/relationships/hyperlink" Target="https://publications.saskatchewan.ca/api/v1/products/121758/formats/141086/download" TargetMode="External"/><Relationship Id="rId83" Type="http://schemas.openxmlformats.org/officeDocument/2006/relationships/hyperlink" Target="https://publications.saskatchewan.ca/api/v1/products/121761/formats/141092/download" TargetMode="External"/><Relationship Id="rId88" Type="http://schemas.openxmlformats.org/officeDocument/2006/relationships/hyperlink" Target="https://publications.saskatchewan.ca/api/v1/products/123564/formats/144879/download" TargetMode="External"/><Relationship Id="rId91" Type="http://schemas.openxmlformats.org/officeDocument/2006/relationships/hyperlink" Target="https://publications.saskatchewan.ca/api/v1/products/121761/formats/146289/download" TargetMode="External"/><Relationship Id="rId96" Type="http://schemas.openxmlformats.org/officeDocument/2006/relationships/hyperlink" Target="https://publications.saskatchewan.ca/api/v1/products/125900/formats/148593/download" TargetMode="External"/><Relationship Id="rId1" Type="http://schemas.openxmlformats.org/officeDocument/2006/relationships/hyperlink" Target="https://publications.saskatchewan.ca/api/v1/products/120723/formats/139591/download" TargetMode="External"/><Relationship Id="rId6" Type="http://schemas.openxmlformats.org/officeDocument/2006/relationships/hyperlink" Target="https://publications.saskatchewan.ca/api/v1/products/120723/formats/139590/download" TargetMode="External"/><Relationship Id="rId15" Type="http://schemas.openxmlformats.org/officeDocument/2006/relationships/hyperlink" Target="https://publications.saskatchewan.ca/api/v1/products/121744/formats/141026/download" TargetMode="External"/><Relationship Id="rId23" Type="http://schemas.openxmlformats.org/officeDocument/2006/relationships/hyperlink" Target="https://publications.saskatchewan.ca/api/v1/products/121746/formats/141034/download" TargetMode="External"/><Relationship Id="rId28" Type="http://schemas.openxmlformats.org/officeDocument/2006/relationships/hyperlink" Target="https://publications.saskatchewan.ca/api/v1/products/120722/formats/139582/download" TargetMode="External"/><Relationship Id="rId36" Type="http://schemas.openxmlformats.org/officeDocument/2006/relationships/hyperlink" Target="https://publications.saskatchewan.ca/api/v1/products/121751/formats/141045/download" TargetMode="External"/><Relationship Id="rId49" Type="http://schemas.openxmlformats.org/officeDocument/2006/relationships/hyperlink" Target="https://publications.saskatchewan.ca/api/v1/products/121754/formats/141058/download" TargetMode="External"/><Relationship Id="rId57" Type="http://schemas.openxmlformats.org/officeDocument/2006/relationships/hyperlink" Target="https://publications.saskatchewan.ca/api/v1/products/121756/formats/141066/download" TargetMode="External"/><Relationship Id="rId106" Type="http://schemas.openxmlformats.org/officeDocument/2006/relationships/hyperlink" Target="https://publications.saskatchewan.ca/api/v1/products/126576/formats/156467/download" TargetMode="External"/><Relationship Id="rId10" Type="http://schemas.openxmlformats.org/officeDocument/2006/relationships/hyperlink" Target="https://publications.saskatchewan.ca/api/v1/products/120721/formats/139578/download" TargetMode="External"/><Relationship Id="rId31" Type="http://schemas.openxmlformats.org/officeDocument/2006/relationships/hyperlink" Target="https://publications.saskatchewan.ca/api/v1/products/121747/formats/141038/download" TargetMode="External"/><Relationship Id="rId44" Type="http://schemas.openxmlformats.org/officeDocument/2006/relationships/hyperlink" Target="https://publications.saskatchewan.ca/api/v1/products/121753/formats/141053/download" TargetMode="External"/><Relationship Id="rId52" Type="http://schemas.openxmlformats.org/officeDocument/2006/relationships/hyperlink" Target="https://publications.saskatchewan.ca/api/v1/products/121755/formats/141061/download" TargetMode="External"/><Relationship Id="rId60" Type="http://schemas.openxmlformats.org/officeDocument/2006/relationships/hyperlink" Target="https://publications.saskatchewan.ca/api/v1/products/121756/formats/141069/download" TargetMode="External"/><Relationship Id="rId65" Type="http://schemas.openxmlformats.org/officeDocument/2006/relationships/hyperlink" Target="https://publications.saskatchewan.ca/api/v1/products/121757/formats/141074/download" TargetMode="External"/><Relationship Id="rId73" Type="http://schemas.openxmlformats.org/officeDocument/2006/relationships/hyperlink" Target="https://publications.saskatchewan.ca/api/v1/products/121758/formats/141084/download" TargetMode="External"/><Relationship Id="rId78" Type="http://schemas.openxmlformats.org/officeDocument/2006/relationships/hyperlink" Target="https://publications.saskatchewan.ca/api/v1/products/121759/formats/141089/download" TargetMode="External"/><Relationship Id="rId81" Type="http://schemas.openxmlformats.org/officeDocument/2006/relationships/hyperlink" Target="https://publications.saskatchewan.ca/api/v1/products/121760/formats/141517/download" TargetMode="External"/><Relationship Id="rId86" Type="http://schemas.openxmlformats.org/officeDocument/2006/relationships/hyperlink" Target="https://publications.saskatchewan.ca/api/v1/products/121761/formats/144398/download" TargetMode="External"/><Relationship Id="rId94" Type="http://schemas.openxmlformats.org/officeDocument/2006/relationships/hyperlink" Target="https://publications.saskatchewan.ca/api/v1/products/126569/formats/148591/download" TargetMode="External"/><Relationship Id="rId99" Type="http://schemas.openxmlformats.org/officeDocument/2006/relationships/hyperlink" Target="https://publications.saskatchewan.ca/api/v1/products/125900/formats/150603/download" TargetMode="External"/><Relationship Id="rId101" Type="http://schemas.openxmlformats.org/officeDocument/2006/relationships/hyperlink" Target="https://publications.saskatchewan.ca/api/v1/products/126569/formats/150596/download" TargetMode="External"/><Relationship Id="rId4" Type="http://schemas.openxmlformats.org/officeDocument/2006/relationships/hyperlink" Target="https://publications.saskatchewan.ca/api/v1/products/120723/formats/139587/download" TargetMode="External"/><Relationship Id="rId9" Type="http://schemas.openxmlformats.org/officeDocument/2006/relationships/hyperlink" Target="https://publications.saskatchewan.ca/api/v1/products/120721/formats/139579/download" TargetMode="External"/><Relationship Id="rId13" Type="http://schemas.openxmlformats.org/officeDocument/2006/relationships/hyperlink" Target="https://publications.saskatchewan.ca/api/v1/products/121743/formats/141024/download" TargetMode="External"/><Relationship Id="rId18" Type="http://schemas.openxmlformats.org/officeDocument/2006/relationships/hyperlink" Target="https://publications.saskatchewan.ca/api/v1/products/121744/formats/141029/download" TargetMode="External"/><Relationship Id="rId39" Type="http://schemas.openxmlformats.org/officeDocument/2006/relationships/hyperlink" Target="https://publications.saskatchewan.ca/api/v1/products/121752/formats/141048/download" TargetMode="External"/><Relationship Id="rId34" Type="http://schemas.openxmlformats.org/officeDocument/2006/relationships/hyperlink" Target="https://publications.saskatchewan.ca/api/v1/products/121750/formats/141042/download" TargetMode="External"/><Relationship Id="rId50" Type="http://schemas.openxmlformats.org/officeDocument/2006/relationships/hyperlink" Target="https://publications.saskatchewan.ca/api/v1/products/121754/formats/141059/download" TargetMode="External"/><Relationship Id="rId55" Type="http://schemas.openxmlformats.org/officeDocument/2006/relationships/hyperlink" Target="https://publications.saskatchewan.ca/api/v1/products/121755/formats/141064/download" TargetMode="External"/><Relationship Id="rId76" Type="http://schemas.openxmlformats.org/officeDocument/2006/relationships/hyperlink" Target="https://publications.saskatchewan.ca/api/v1/products/121759/formats/141087/download" TargetMode="External"/><Relationship Id="rId97" Type="http://schemas.openxmlformats.org/officeDocument/2006/relationships/hyperlink" Target="https://publications.saskatchewan.ca/api/v1/products/126576/formats/148598/download" TargetMode="External"/><Relationship Id="rId104" Type="http://schemas.openxmlformats.org/officeDocument/2006/relationships/hyperlink" Target="https://publications.saskatchewan.ca/api/v1/products/126569/formats/156454/download" TargetMode="External"/><Relationship Id="rId7" Type="http://schemas.openxmlformats.org/officeDocument/2006/relationships/hyperlink" Target="https://publications.saskatchewan.ca/api/v1/products/120722/formats/139581/download" TargetMode="External"/><Relationship Id="rId71" Type="http://schemas.openxmlformats.org/officeDocument/2006/relationships/hyperlink" Target="https://publications.saskatchewan.ca/api/v1/products/121758/formats/141082/download" TargetMode="External"/><Relationship Id="rId92" Type="http://schemas.openxmlformats.org/officeDocument/2006/relationships/hyperlink" Target="https://publications.saskatchewan.ca/api/v1/products/125900/formats/147340/download" TargetMode="External"/><Relationship Id="rId2" Type="http://schemas.openxmlformats.org/officeDocument/2006/relationships/hyperlink" Target="https://publications.saskatchewan.ca/api/v1/products/120723/formats/139592/download" TargetMode="External"/><Relationship Id="rId29" Type="http://schemas.openxmlformats.org/officeDocument/2006/relationships/hyperlink" Target="https://publications.saskatchewan.ca/api/v1/products/121747/formats/141036/download" TargetMode="External"/><Relationship Id="rId24" Type="http://schemas.openxmlformats.org/officeDocument/2006/relationships/hyperlink" Target="https://publications.saskatchewan.ca/api/v1/products/121746/formats/141035/download" TargetMode="External"/><Relationship Id="rId40" Type="http://schemas.openxmlformats.org/officeDocument/2006/relationships/hyperlink" Target="https://publications.saskatchewan.ca/api/v1/products/121752/formats/141049/download" TargetMode="External"/><Relationship Id="rId45" Type="http://schemas.openxmlformats.org/officeDocument/2006/relationships/hyperlink" Target="https://publications.saskatchewan.ca/api/v1/products/121753/formats/141054/download" TargetMode="External"/><Relationship Id="rId66" Type="http://schemas.openxmlformats.org/officeDocument/2006/relationships/hyperlink" Target="https://publications.saskatchewan.ca/api/v1/products/121757/formats/141075/download" TargetMode="External"/><Relationship Id="rId87" Type="http://schemas.openxmlformats.org/officeDocument/2006/relationships/hyperlink" Target="https://publications.saskatchewan.ca/api/v1/products/121760/formats/144397/download" TargetMode="External"/><Relationship Id="rId61" Type="http://schemas.openxmlformats.org/officeDocument/2006/relationships/hyperlink" Target="https://publications.saskatchewan.ca/api/v1/products/121756/formats/141070/download" TargetMode="External"/><Relationship Id="rId82" Type="http://schemas.openxmlformats.org/officeDocument/2006/relationships/hyperlink" Target="https://publications.saskatchewan.ca/api/v1/products/121760/formats/142294/download" TargetMode="External"/><Relationship Id="rId19" Type="http://schemas.openxmlformats.org/officeDocument/2006/relationships/hyperlink" Target="https://publications.saskatchewan.ca/api/v1/products/121745/formats/141030/download" TargetMode="External"/><Relationship Id="rId14" Type="http://schemas.openxmlformats.org/officeDocument/2006/relationships/hyperlink" Target="https://publications.saskatchewan.ca/api/v1/products/121743/formats/141025/download" TargetMode="External"/><Relationship Id="rId30" Type="http://schemas.openxmlformats.org/officeDocument/2006/relationships/hyperlink" Target="https://publications.saskatchewan.ca/api/v1/products/121747/formats/141037/download" TargetMode="External"/><Relationship Id="rId35" Type="http://schemas.openxmlformats.org/officeDocument/2006/relationships/hyperlink" Target="https://publications.saskatchewan.ca/api/v1/products/121750/formats/141044/download" TargetMode="External"/><Relationship Id="rId56" Type="http://schemas.openxmlformats.org/officeDocument/2006/relationships/hyperlink" Target="https://publications.saskatchewan.ca/api/v1/products/121755/formats/141065/download" TargetMode="External"/><Relationship Id="rId77" Type="http://schemas.openxmlformats.org/officeDocument/2006/relationships/hyperlink" Target="https://publications.saskatchewan.ca/api/v1/products/121759/formats/141088/download" TargetMode="External"/><Relationship Id="rId100" Type="http://schemas.openxmlformats.org/officeDocument/2006/relationships/hyperlink" Target="https://publications.saskatchewan.ca/api/v1/products/125900/formats/150603/download" TargetMode="External"/><Relationship Id="rId105" Type="http://schemas.openxmlformats.org/officeDocument/2006/relationships/hyperlink" Target="https://publications.saskatchewan.ca/api/v1/products/129653/formats/156457/download" TargetMode="External"/><Relationship Id="rId8" Type="http://schemas.openxmlformats.org/officeDocument/2006/relationships/hyperlink" Target="https://publications.saskatchewan.ca/api/v1/products/120721/formats/139577/download" TargetMode="External"/><Relationship Id="rId51" Type="http://schemas.openxmlformats.org/officeDocument/2006/relationships/hyperlink" Target="https://publications.saskatchewan.ca/api/v1/products/121755/formats/141060/download" TargetMode="External"/><Relationship Id="rId72" Type="http://schemas.openxmlformats.org/officeDocument/2006/relationships/hyperlink" Target="https://publications.saskatchewan.ca/api/v1/products/121758/formats/141083/download" TargetMode="External"/><Relationship Id="rId93" Type="http://schemas.openxmlformats.org/officeDocument/2006/relationships/hyperlink" Target="https://publications.saskatchewan.ca/api/v1/products/125900/formats/148592/download" TargetMode="External"/><Relationship Id="rId98" Type="http://schemas.openxmlformats.org/officeDocument/2006/relationships/hyperlink" Target="https://publications.saskatchewan.ca/api/v1/products/126569/formats/150594/download" TargetMode="External"/><Relationship Id="rId3" Type="http://schemas.openxmlformats.org/officeDocument/2006/relationships/hyperlink" Target="https://publications.saskatchewan.ca/api/v1/products/120724/formats/139593/download" TargetMode="External"/><Relationship Id="rId25" Type="http://schemas.openxmlformats.org/officeDocument/2006/relationships/hyperlink" Target="https://publications.saskatchewan.ca/api/v1/products/120722/formats/139585/download" TargetMode="External"/><Relationship Id="rId46" Type="http://schemas.openxmlformats.org/officeDocument/2006/relationships/hyperlink" Target="https://publications.saskatchewan.ca/api/v1/products/121754/formats/141055/download" TargetMode="External"/><Relationship Id="rId67" Type="http://schemas.openxmlformats.org/officeDocument/2006/relationships/hyperlink" Target="https://publications.saskatchewan.ca/api/v1/products/121757/formats/141076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3725-1110-429F-8252-6FE1C732B347}">
  <sheetPr>
    <pageSetUpPr fitToPage="1"/>
  </sheetPr>
  <dimension ref="A1:V142"/>
  <sheetViews>
    <sheetView showGridLines="0" tabSelected="1" topLeftCell="A11" zoomScaleNormal="100" workbookViewId="0">
      <selection activeCell="A11" sqref="A11"/>
    </sheetView>
  </sheetViews>
  <sheetFormatPr defaultColWidth="4.140625" defaultRowHeight="15" x14ac:dyDescent="0.25"/>
  <cols>
    <col min="1" max="1" width="1.140625" style="5" customWidth="1"/>
    <col min="2" max="3" width="16" style="2" customWidth="1"/>
    <col min="4" max="5" width="16" style="3" customWidth="1"/>
    <col min="6" max="6" width="16" style="4" customWidth="1"/>
    <col min="7" max="7" width="16" style="3" customWidth="1"/>
    <col min="8" max="8" width="21" style="3" customWidth="1"/>
    <col min="9" max="16" width="16" style="2" customWidth="1"/>
    <col min="17" max="19" width="4.140625" style="5"/>
    <col min="20" max="20" width="5.28515625" style="5" customWidth="1"/>
    <col min="21" max="21" width="4.140625" style="5"/>
    <col min="22" max="22" width="4.7109375" style="5" customWidth="1"/>
    <col min="23" max="25" width="4.140625" style="5"/>
    <col min="26" max="26" width="5" style="5" bestFit="1" customWidth="1"/>
    <col min="27" max="16384" width="4.140625" style="5"/>
  </cols>
  <sheetData>
    <row r="1" spans="1:22" hidden="1" x14ac:dyDescent="0.25">
      <c r="A1" s="1"/>
    </row>
    <row r="2" spans="1:22" hidden="1" x14ac:dyDescent="0.25">
      <c r="A2" s="1"/>
      <c r="B2" s="6" t="s">
        <v>106</v>
      </c>
    </row>
    <row r="3" spans="1:22" hidden="1" x14ac:dyDescent="0.25">
      <c r="A3" s="1"/>
      <c r="B3" s="7"/>
      <c r="C3" s="2" t="s">
        <v>96</v>
      </c>
    </row>
    <row r="4" spans="1:22" hidden="1" x14ac:dyDescent="0.25">
      <c r="A4" s="1"/>
      <c r="C4" s="2" t="s">
        <v>105</v>
      </c>
    </row>
    <row r="5" spans="1:22" hidden="1" x14ac:dyDescent="0.25">
      <c r="A5" s="1"/>
    </row>
    <row r="6" spans="1:22" hidden="1" x14ac:dyDescent="0.25">
      <c r="A6" s="1"/>
      <c r="B6" s="8" t="s">
        <v>97</v>
      </c>
      <c r="C6" s="2" t="s">
        <v>102</v>
      </c>
    </row>
    <row r="7" spans="1:22" hidden="1" x14ac:dyDescent="0.25">
      <c r="A7" s="1"/>
      <c r="B7" s="9" t="s">
        <v>103</v>
      </c>
      <c r="C7" s="2" t="s">
        <v>104</v>
      </c>
    </row>
    <row r="8" spans="1:22" hidden="1" x14ac:dyDescent="0.25">
      <c r="A8" s="1"/>
    </row>
    <row r="9" spans="1:22" hidden="1" x14ac:dyDescent="0.25">
      <c r="A9" s="1"/>
    </row>
    <row r="10" spans="1:22" hidden="1" x14ac:dyDescent="0.25">
      <c r="A10" s="1"/>
    </row>
    <row r="11" spans="1:22" ht="18.75" x14ac:dyDescent="0.3">
      <c r="A11" s="1"/>
      <c r="B11" s="10" t="s">
        <v>85</v>
      </c>
      <c r="C11" s="11"/>
      <c r="D11" s="12"/>
      <c r="E11" s="12"/>
      <c r="F11" s="13"/>
      <c r="G11" s="12"/>
      <c r="H11" s="12"/>
      <c r="I11" s="11"/>
      <c r="J11" s="11"/>
      <c r="K11" s="11"/>
      <c r="L11" s="11"/>
      <c r="M11" s="11"/>
      <c r="N11" s="11"/>
      <c r="O11" s="11"/>
      <c r="P11" s="14"/>
      <c r="Q11" s="1"/>
    </row>
    <row r="12" spans="1:22" ht="15.75" x14ac:dyDescent="0.25">
      <c r="A12" s="1"/>
      <c r="B12" s="15" t="s">
        <v>121</v>
      </c>
      <c r="C12" s="16"/>
      <c r="D12" s="17"/>
      <c r="E12" s="17"/>
      <c r="F12" s="18"/>
      <c r="G12" s="17"/>
      <c r="H12" s="17"/>
      <c r="I12" s="16"/>
      <c r="J12" s="16"/>
      <c r="K12" s="16"/>
      <c r="L12" s="16"/>
      <c r="M12" s="16"/>
      <c r="N12" s="16"/>
      <c r="O12" s="16"/>
      <c r="P12" s="19"/>
      <c r="Q12" s="1"/>
    </row>
    <row r="13" spans="1:22" x14ac:dyDescent="0.25">
      <c r="A13" s="1"/>
      <c r="B13" s="20"/>
      <c r="C13" s="21"/>
      <c r="D13" s="22"/>
      <c r="E13" s="22"/>
      <c r="F13" s="23"/>
      <c r="G13" s="24"/>
      <c r="H13" s="22"/>
      <c r="I13" s="22"/>
      <c r="J13" s="22"/>
      <c r="K13" s="22"/>
      <c r="L13" s="22"/>
      <c r="M13" s="22"/>
      <c r="N13" s="22"/>
      <c r="O13" s="22"/>
      <c r="P13" s="25"/>
      <c r="Q13" s="1"/>
      <c r="V13" s="26"/>
    </row>
    <row r="14" spans="1:22" x14ac:dyDescent="0.25">
      <c r="A14" s="1"/>
      <c r="B14" s="27" t="s">
        <v>107</v>
      </c>
      <c r="C14" s="28"/>
      <c r="D14" s="29"/>
      <c r="E14" s="29"/>
      <c r="F14" s="30"/>
      <c r="G14" s="31"/>
      <c r="H14" s="29"/>
      <c r="I14" s="29"/>
      <c r="J14" s="29"/>
      <c r="K14" s="29"/>
      <c r="L14" s="29"/>
      <c r="M14" s="29"/>
      <c r="N14" s="29"/>
      <c r="O14" s="29"/>
      <c r="P14" s="32"/>
      <c r="Q14" s="1"/>
    </row>
    <row r="15" spans="1:22" ht="30" x14ac:dyDescent="0.25">
      <c r="A15" s="1"/>
      <c r="B15" s="33" t="s">
        <v>10</v>
      </c>
      <c r="C15" s="34" t="s">
        <v>91</v>
      </c>
      <c r="D15" s="35" t="s">
        <v>8</v>
      </c>
      <c r="E15" s="35" t="s">
        <v>7</v>
      </c>
      <c r="F15" s="33" t="s">
        <v>6</v>
      </c>
      <c r="G15" s="36" t="s">
        <v>5</v>
      </c>
      <c r="H15" s="35" t="s">
        <v>4</v>
      </c>
      <c r="I15" s="37" t="s">
        <v>3</v>
      </c>
      <c r="J15" s="38"/>
      <c r="K15" s="38"/>
      <c r="L15" s="38"/>
      <c r="M15" s="38"/>
      <c r="N15" s="38"/>
      <c r="O15" s="38"/>
      <c r="P15" s="39"/>
      <c r="Q15" s="1"/>
      <c r="T15" s="40"/>
    </row>
    <row r="16" spans="1:22" ht="16.5" customHeight="1" x14ac:dyDescent="0.25">
      <c r="A16" s="1"/>
      <c r="B16" s="41">
        <v>46175</v>
      </c>
      <c r="C16" s="42" t="s">
        <v>84</v>
      </c>
      <c r="D16" s="41">
        <v>42443</v>
      </c>
      <c r="E16" s="43">
        <f>1075000000+500000000</f>
        <v>1575000000</v>
      </c>
      <c r="F16" s="44" t="s">
        <v>0</v>
      </c>
      <c r="G16" s="45">
        <v>2.5499999999999998</v>
      </c>
      <c r="H16" s="46">
        <f t="shared" ref="H16:H40" si="0">E16</f>
        <v>1575000000</v>
      </c>
      <c r="I16" s="78">
        <v>42443</v>
      </c>
      <c r="J16" s="134">
        <v>42635</v>
      </c>
      <c r="K16" s="134">
        <v>42711</v>
      </c>
      <c r="L16" s="134">
        <v>44518</v>
      </c>
      <c r="M16" s="130"/>
      <c r="N16" s="130"/>
      <c r="O16" s="130"/>
      <c r="P16" s="131"/>
      <c r="Q16" s="1"/>
    </row>
    <row r="17" spans="1:17" ht="16.5" customHeight="1" x14ac:dyDescent="0.25">
      <c r="A17" s="1"/>
      <c r="B17" s="41">
        <v>46540</v>
      </c>
      <c r="C17" s="42" t="s">
        <v>83</v>
      </c>
      <c r="D17" s="41">
        <v>42790</v>
      </c>
      <c r="E17" s="43">
        <v>1000000000</v>
      </c>
      <c r="F17" s="44" t="s">
        <v>0</v>
      </c>
      <c r="G17" s="45">
        <v>2.65</v>
      </c>
      <c r="H17" s="43">
        <f t="shared" si="0"/>
        <v>1000000000</v>
      </c>
      <c r="I17" s="134">
        <v>42790</v>
      </c>
      <c r="J17" s="134">
        <v>43018</v>
      </c>
      <c r="K17" s="134">
        <v>43083</v>
      </c>
      <c r="L17" s="130"/>
      <c r="M17" s="130"/>
      <c r="N17" s="130"/>
      <c r="O17" s="130"/>
      <c r="P17" s="131"/>
      <c r="Q17" s="1"/>
    </row>
    <row r="18" spans="1:17" ht="16.5" customHeight="1" x14ac:dyDescent="0.25">
      <c r="A18" s="1"/>
      <c r="B18" s="41">
        <v>47089</v>
      </c>
      <c r="C18" s="42" t="s">
        <v>82</v>
      </c>
      <c r="D18" s="41">
        <v>43238</v>
      </c>
      <c r="E18" s="43">
        <v>1300000000</v>
      </c>
      <c r="F18" s="44" t="s">
        <v>0</v>
      </c>
      <c r="G18" s="45">
        <v>3.05</v>
      </c>
      <c r="H18" s="43">
        <f t="shared" si="0"/>
        <v>1300000000</v>
      </c>
      <c r="I18" s="134">
        <v>43238</v>
      </c>
      <c r="J18" s="134">
        <v>43397</v>
      </c>
      <c r="K18" s="134">
        <v>43510</v>
      </c>
      <c r="L18" s="134">
        <v>43630</v>
      </c>
      <c r="M18" s="130"/>
      <c r="N18" s="130"/>
      <c r="O18" s="130"/>
      <c r="P18" s="131"/>
      <c r="Q18" s="1"/>
    </row>
    <row r="19" spans="1:17" ht="16.5" customHeight="1" x14ac:dyDescent="0.25">
      <c r="A19" s="1"/>
      <c r="B19" s="41">
        <v>47182</v>
      </c>
      <c r="C19" s="42" t="s">
        <v>81</v>
      </c>
      <c r="D19" s="41">
        <v>36133</v>
      </c>
      <c r="E19" s="43">
        <v>350000000</v>
      </c>
      <c r="F19" s="44" t="s">
        <v>0</v>
      </c>
      <c r="G19" s="45">
        <v>5.75</v>
      </c>
      <c r="H19" s="43">
        <f t="shared" si="0"/>
        <v>350000000</v>
      </c>
      <c r="I19" s="134">
        <v>36133</v>
      </c>
      <c r="J19" s="134">
        <v>36691</v>
      </c>
      <c r="K19" s="130"/>
      <c r="L19" s="130"/>
      <c r="M19" s="130"/>
      <c r="N19" s="130"/>
      <c r="O19" s="130"/>
      <c r="P19" s="131"/>
      <c r="Q19" s="1"/>
    </row>
    <row r="20" spans="1:17" ht="16.5" customHeight="1" x14ac:dyDescent="0.25">
      <c r="A20" s="1"/>
      <c r="B20" s="41">
        <v>47636</v>
      </c>
      <c r="C20" s="42" t="s">
        <v>80</v>
      </c>
      <c r="D20" s="41">
        <v>43742</v>
      </c>
      <c r="E20" s="43">
        <v>1400000000</v>
      </c>
      <c r="F20" s="44" t="s">
        <v>0</v>
      </c>
      <c r="G20" s="45">
        <v>2.2000000000000002</v>
      </c>
      <c r="H20" s="43">
        <f t="shared" si="0"/>
        <v>1400000000</v>
      </c>
      <c r="I20" s="134">
        <v>43742</v>
      </c>
      <c r="J20" s="134">
        <v>43956</v>
      </c>
      <c r="K20" s="134">
        <v>44007</v>
      </c>
      <c r="L20" s="134">
        <v>44232</v>
      </c>
      <c r="M20" s="135"/>
      <c r="N20" s="130"/>
      <c r="O20" s="130"/>
      <c r="P20" s="131"/>
      <c r="Q20" s="1"/>
    </row>
    <row r="21" spans="1:17" ht="16.5" customHeight="1" x14ac:dyDescent="0.25">
      <c r="A21" s="1"/>
      <c r="B21" s="41">
        <v>48001</v>
      </c>
      <c r="C21" s="42" t="s">
        <v>79</v>
      </c>
      <c r="D21" s="41">
        <v>44328</v>
      </c>
      <c r="E21" s="43">
        <f>1600000000</f>
        <v>1600000000</v>
      </c>
      <c r="F21" s="44" t="s">
        <v>0</v>
      </c>
      <c r="G21" s="45">
        <v>2.15</v>
      </c>
      <c r="H21" s="46">
        <f t="shared" si="0"/>
        <v>1600000000</v>
      </c>
      <c r="I21" s="78">
        <v>44328</v>
      </c>
      <c r="J21" s="134">
        <v>44375</v>
      </c>
      <c r="K21" s="134">
        <v>44406</v>
      </c>
      <c r="L21" s="134">
        <v>44489</v>
      </c>
      <c r="M21" s="134">
        <v>44608</v>
      </c>
      <c r="N21" s="130"/>
      <c r="O21" s="130"/>
      <c r="P21" s="131"/>
      <c r="Q21" s="1"/>
    </row>
    <row r="22" spans="1:17" ht="16.5" customHeight="1" x14ac:dyDescent="0.25">
      <c r="A22" s="1"/>
      <c r="B22" s="41">
        <v>48096</v>
      </c>
      <c r="C22" s="42" t="s">
        <v>78</v>
      </c>
      <c r="D22" s="41">
        <v>37111</v>
      </c>
      <c r="E22" s="43">
        <v>550000000</v>
      </c>
      <c r="F22" s="44" t="s">
        <v>0</v>
      </c>
      <c r="G22" s="45">
        <v>6.4</v>
      </c>
      <c r="H22" s="43">
        <f t="shared" si="0"/>
        <v>550000000</v>
      </c>
      <c r="I22" s="134">
        <v>37111</v>
      </c>
      <c r="J22" s="134">
        <v>37235</v>
      </c>
      <c r="K22" s="134">
        <v>37636</v>
      </c>
      <c r="L22" s="130"/>
      <c r="M22" s="130"/>
      <c r="N22" s="130"/>
      <c r="O22" s="130"/>
      <c r="P22" s="131"/>
      <c r="Q22" s="1"/>
    </row>
    <row r="23" spans="1:17" ht="16.5" customHeight="1" x14ac:dyDescent="0.25">
      <c r="A23" s="1"/>
      <c r="B23" s="41">
        <v>48732</v>
      </c>
      <c r="C23" s="42" t="s">
        <v>99</v>
      </c>
      <c r="D23" s="41">
        <v>45070</v>
      </c>
      <c r="E23" s="43">
        <f>1300000000+400000000</f>
        <v>1700000000</v>
      </c>
      <c r="F23" s="44" t="s">
        <v>0</v>
      </c>
      <c r="G23" s="45">
        <v>3.9</v>
      </c>
      <c r="H23" s="43">
        <f>1300000000+400000000</f>
        <v>1700000000</v>
      </c>
      <c r="I23" s="134">
        <v>45070</v>
      </c>
      <c r="J23" s="134">
        <v>45180</v>
      </c>
      <c r="K23" s="134">
        <v>45265</v>
      </c>
      <c r="L23" s="134">
        <v>45334</v>
      </c>
      <c r="M23" s="134">
        <v>45404</v>
      </c>
      <c r="N23" s="130"/>
      <c r="O23" s="130"/>
      <c r="P23" s="131"/>
      <c r="Q23" s="1"/>
    </row>
    <row r="24" spans="1:17" ht="16.5" customHeight="1" x14ac:dyDescent="0.25">
      <c r="A24" s="1"/>
      <c r="B24" s="41">
        <v>49462</v>
      </c>
      <c r="C24" s="42" t="s">
        <v>122</v>
      </c>
      <c r="D24" s="41">
        <v>45748</v>
      </c>
      <c r="E24" s="43">
        <f>1600000000</f>
        <v>1600000000</v>
      </c>
      <c r="F24" s="44" t="s">
        <v>0</v>
      </c>
      <c r="G24" s="45">
        <v>3.8</v>
      </c>
      <c r="H24" s="43">
        <v>1600000000</v>
      </c>
      <c r="I24" s="137">
        <v>45748</v>
      </c>
      <c r="J24" s="137">
        <v>45877</v>
      </c>
      <c r="K24" s="137">
        <v>45897</v>
      </c>
      <c r="L24" s="150">
        <v>46048</v>
      </c>
      <c r="M24" s="134"/>
      <c r="N24" s="130"/>
      <c r="O24" s="130"/>
      <c r="P24" s="131"/>
      <c r="Q24" s="1"/>
    </row>
    <row r="25" spans="1:17" ht="16.5" customHeight="1" x14ac:dyDescent="0.25">
      <c r="A25" s="1"/>
      <c r="B25" s="41">
        <v>49828</v>
      </c>
      <c r="C25" s="144" t="s">
        <v>130</v>
      </c>
      <c r="D25" s="41">
        <v>46107</v>
      </c>
      <c r="E25" s="43">
        <v>400000000</v>
      </c>
      <c r="F25" s="44" t="s">
        <v>0</v>
      </c>
      <c r="G25" s="45">
        <v>4.0999999999999996</v>
      </c>
      <c r="H25" s="43">
        <v>400000000</v>
      </c>
      <c r="I25" s="150">
        <v>46107</v>
      </c>
      <c r="J25" s="137"/>
      <c r="K25" s="137"/>
      <c r="L25" s="143"/>
      <c r="M25" s="134"/>
      <c r="N25" s="130"/>
      <c r="O25" s="130"/>
      <c r="P25" s="131"/>
      <c r="Q25" s="1"/>
    </row>
    <row r="26" spans="1:17" ht="16.5" customHeight="1" x14ac:dyDescent="0.25">
      <c r="A26" s="1"/>
      <c r="B26" s="41">
        <v>48827</v>
      </c>
      <c r="C26" s="42" t="s">
        <v>77</v>
      </c>
      <c r="D26" s="41">
        <v>37753</v>
      </c>
      <c r="E26" s="43">
        <v>450000000</v>
      </c>
      <c r="F26" s="44" t="s">
        <v>0</v>
      </c>
      <c r="G26" s="45">
        <v>5.8</v>
      </c>
      <c r="H26" s="43">
        <f t="shared" si="0"/>
        <v>450000000</v>
      </c>
      <c r="I26" s="134">
        <v>37753</v>
      </c>
      <c r="J26" s="134">
        <v>38000</v>
      </c>
      <c r="K26" s="130"/>
      <c r="L26" s="130"/>
      <c r="M26" s="130"/>
      <c r="N26" s="130"/>
      <c r="O26" s="130"/>
      <c r="P26" s="131"/>
      <c r="Q26" s="1"/>
    </row>
    <row r="27" spans="1:17" ht="16.5" customHeight="1" x14ac:dyDescent="0.25">
      <c r="A27" s="1"/>
      <c r="B27" s="41">
        <v>49557</v>
      </c>
      <c r="C27" s="42" t="s">
        <v>76</v>
      </c>
      <c r="D27" s="41">
        <v>38211</v>
      </c>
      <c r="E27" s="43">
        <v>400000000</v>
      </c>
      <c r="F27" s="44" t="s">
        <v>0</v>
      </c>
      <c r="G27" s="45">
        <v>5.6</v>
      </c>
      <c r="H27" s="43">
        <f t="shared" si="0"/>
        <v>400000000</v>
      </c>
      <c r="I27" s="134">
        <v>38211</v>
      </c>
      <c r="J27" s="134">
        <v>38265</v>
      </c>
      <c r="K27" s="130"/>
      <c r="L27" s="130"/>
      <c r="M27" s="130"/>
      <c r="N27" s="130"/>
      <c r="O27" s="130"/>
      <c r="P27" s="131"/>
      <c r="Q27" s="1"/>
    </row>
    <row r="28" spans="1:17" ht="16.5" customHeight="1" x14ac:dyDescent="0.25">
      <c r="A28" s="1"/>
      <c r="B28" s="41">
        <v>50104</v>
      </c>
      <c r="C28" s="42" t="s">
        <v>75</v>
      </c>
      <c r="D28" s="41">
        <v>38398</v>
      </c>
      <c r="E28" s="43">
        <v>425000000</v>
      </c>
      <c r="F28" s="44" t="s">
        <v>0</v>
      </c>
      <c r="G28" s="45">
        <v>5</v>
      </c>
      <c r="H28" s="43">
        <f t="shared" si="0"/>
        <v>425000000</v>
      </c>
      <c r="I28" s="134">
        <v>38398</v>
      </c>
      <c r="J28" s="134">
        <v>38478</v>
      </c>
      <c r="K28" s="134">
        <v>38772</v>
      </c>
      <c r="L28" s="130"/>
      <c r="M28" s="130"/>
      <c r="N28" s="130"/>
      <c r="O28" s="130"/>
      <c r="P28" s="131"/>
      <c r="Q28" s="1"/>
    </row>
    <row r="29" spans="1:17" ht="16.5" customHeight="1" x14ac:dyDescent="0.25">
      <c r="A29" s="1"/>
      <c r="B29" s="41">
        <v>51288</v>
      </c>
      <c r="C29" s="42" t="s">
        <v>74</v>
      </c>
      <c r="D29" s="41">
        <v>38863</v>
      </c>
      <c r="E29" s="43">
        <v>1050000000</v>
      </c>
      <c r="F29" s="44" t="s">
        <v>0</v>
      </c>
      <c r="G29" s="45">
        <v>4.75</v>
      </c>
      <c r="H29" s="43">
        <f t="shared" si="0"/>
        <v>1050000000</v>
      </c>
      <c r="I29" s="134">
        <v>38863</v>
      </c>
      <c r="J29" s="134">
        <v>39147</v>
      </c>
      <c r="K29" s="134">
        <v>39540</v>
      </c>
      <c r="L29" s="134">
        <v>40429</v>
      </c>
      <c r="M29" s="130"/>
      <c r="N29" s="130"/>
      <c r="O29" s="130"/>
      <c r="P29" s="131"/>
      <c r="Q29" s="1"/>
    </row>
    <row r="30" spans="1:17" ht="16.5" customHeight="1" x14ac:dyDescent="0.25">
      <c r="A30" s="1"/>
      <c r="B30" s="41">
        <v>51900</v>
      </c>
      <c r="C30" s="42" t="s">
        <v>73</v>
      </c>
      <c r="D30" s="41">
        <v>40942</v>
      </c>
      <c r="E30" s="43">
        <v>800000000</v>
      </c>
      <c r="F30" s="44" t="s">
        <v>0</v>
      </c>
      <c r="G30" s="45">
        <v>3.4</v>
      </c>
      <c r="H30" s="43">
        <f t="shared" si="0"/>
        <v>800000000</v>
      </c>
      <c r="I30" s="134">
        <v>40942</v>
      </c>
      <c r="J30" s="134">
        <v>41228</v>
      </c>
      <c r="K30" s="134">
        <v>41333</v>
      </c>
      <c r="L30" s="130"/>
      <c r="M30" s="130"/>
      <c r="N30" s="130"/>
      <c r="O30" s="130"/>
      <c r="P30" s="131"/>
      <c r="Q30" s="1"/>
    </row>
    <row r="31" spans="1:17" ht="16.5" customHeight="1" x14ac:dyDescent="0.25">
      <c r="A31" s="1"/>
      <c r="B31" s="41">
        <v>53115</v>
      </c>
      <c r="C31" s="42" t="s">
        <v>72</v>
      </c>
      <c r="D31" s="41">
        <v>41556</v>
      </c>
      <c r="E31" s="43">
        <v>1450000000</v>
      </c>
      <c r="F31" s="44" t="s">
        <v>0</v>
      </c>
      <c r="G31" s="45">
        <v>3.9</v>
      </c>
      <c r="H31" s="43">
        <f t="shared" si="0"/>
        <v>1450000000</v>
      </c>
      <c r="I31" s="134">
        <v>41556</v>
      </c>
      <c r="J31" s="134">
        <v>41621</v>
      </c>
      <c r="K31" s="134">
        <v>41656</v>
      </c>
      <c r="L31" s="134">
        <v>41921</v>
      </c>
      <c r="M31" s="134">
        <v>42048</v>
      </c>
      <c r="N31" s="130"/>
      <c r="O31" s="130"/>
      <c r="P31" s="131"/>
      <c r="Q31" s="1"/>
    </row>
    <row r="32" spans="1:17" ht="16.5" customHeight="1" x14ac:dyDescent="0.25">
      <c r="A32" s="1"/>
      <c r="B32" s="41">
        <v>53663</v>
      </c>
      <c r="C32" s="42" t="s">
        <v>71</v>
      </c>
      <c r="D32" s="41">
        <v>42111</v>
      </c>
      <c r="E32" s="43">
        <v>2200000000</v>
      </c>
      <c r="F32" s="44" t="s">
        <v>0</v>
      </c>
      <c r="G32" s="45">
        <v>2.75</v>
      </c>
      <c r="H32" s="43">
        <f t="shared" si="0"/>
        <v>2200000000</v>
      </c>
      <c r="I32" s="134">
        <v>42111</v>
      </c>
      <c r="J32" s="134">
        <v>42157</v>
      </c>
      <c r="K32" s="134">
        <v>42303</v>
      </c>
      <c r="L32" s="134">
        <v>42397</v>
      </c>
      <c r="M32" s="134">
        <v>42570</v>
      </c>
      <c r="N32" s="134">
        <v>42663</v>
      </c>
      <c r="O32" s="130"/>
      <c r="P32" s="131"/>
      <c r="Q32" s="1"/>
    </row>
    <row r="33" spans="1:17" ht="16.5" customHeight="1" x14ac:dyDescent="0.25">
      <c r="A33" s="1"/>
      <c r="B33" s="41">
        <v>54211</v>
      </c>
      <c r="C33" s="42" t="s">
        <v>70</v>
      </c>
      <c r="D33" s="41">
        <v>42717</v>
      </c>
      <c r="E33" s="43">
        <v>2125000000</v>
      </c>
      <c r="F33" s="44" t="s">
        <v>0</v>
      </c>
      <c r="G33" s="45">
        <v>3.3</v>
      </c>
      <c r="H33" s="43">
        <f t="shared" si="0"/>
        <v>2125000000</v>
      </c>
      <c r="I33" s="134">
        <v>42717</v>
      </c>
      <c r="J33" s="134">
        <v>42759</v>
      </c>
      <c r="K33" s="134">
        <v>42871</v>
      </c>
      <c r="L33" s="134">
        <v>42915</v>
      </c>
      <c r="M33" s="134">
        <v>43216</v>
      </c>
      <c r="N33" s="134">
        <v>43251</v>
      </c>
      <c r="O33" s="130"/>
      <c r="P33" s="131"/>
      <c r="Q33" s="1"/>
    </row>
    <row r="34" spans="1:17" ht="16.5" customHeight="1" x14ac:dyDescent="0.25">
      <c r="A34" s="1"/>
      <c r="B34" s="41">
        <v>54941</v>
      </c>
      <c r="C34" s="42" t="s">
        <v>69</v>
      </c>
      <c r="D34" s="41">
        <v>43327</v>
      </c>
      <c r="E34" s="43">
        <v>2500000000</v>
      </c>
      <c r="F34" s="44" t="s">
        <v>0</v>
      </c>
      <c r="G34" s="45">
        <v>3.1</v>
      </c>
      <c r="H34" s="43">
        <f t="shared" si="0"/>
        <v>2500000000</v>
      </c>
      <c r="I34" s="134">
        <v>43327</v>
      </c>
      <c r="J34" s="134">
        <v>43448</v>
      </c>
      <c r="K34" s="134">
        <v>43557</v>
      </c>
      <c r="L34" s="134">
        <v>43607</v>
      </c>
      <c r="M34" s="134">
        <v>43697</v>
      </c>
      <c r="N34" s="134">
        <v>43865</v>
      </c>
      <c r="O34" s="134">
        <v>43949</v>
      </c>
      <c r="P34" s="136">
        <v>44062</v>
      </c>
      <c r="Q34" s="1"/>
    </row>
    <row r="35" spans="1:17" ht="16.5" customHeight="1" x14ac:dyDescent="0.25">
      <c r="A35" s="1"/>
      <c r="B35" s="41">
        <v>55855</v>
      </c>
      <c r="C35" s="42" t="s">
        <v>68</v>
      </c>
      <c r="D35" s="41">
        <v>44299</v>
      </c>
      <c r="E35" s="43">
        <f>1000000000+600000000</f>
        <v>1600000000</v>
      </c>
      <c r="F35" s="44" t="s">
        <v>0</v>
      </c>
      <c r="G35" s="45">
        <v>2.8</v>
      </c>
      <c r="H35" s="43">
        <f t="shared" si="0"/>
        <v>1600000000</v>
      </c>
      <c r="I35" s="78">
        <v>44299</v>
      </c>
      <c r="J35" s="134">
        <v>44454</v>
      </c>
      <c r="K35" s="134">
        <v>44579</v>
      </c>
      <c r="L35" s="134">
        <v>44693</v>
      </c>
      <c r="M35" s="134">
        <v>44740</v>
      </c>
      <c r="N35" s="130"/>
      <c r="O35" s="130"/>
      <c r="P35" s="131"/>
      <c r="Q35" s="1"/>
    </row>
    <row r="36" spans="1:17" ht="16.5" customHeight="1" x14ac:dyDescent="0.25">
      <c r="A36" s="1"/>
      <c r="B36" s="41">
        <v>56313</v>
      </c>
      <c r="C36" s="42" t="s">
        <v>67</v>
      </c>
      <c r="D36" s="41">
        <v>41711</v>
      </c>
      <c r="E36" s="43">
        <v>725000000</v>
      </c>
      <c r="F36" s="44" t="s">
        <v>0</v>
      </c>
      <c r="G36" s="45">
        <v>3.75</v>
      </c>
      <c r="H36" s="43">
        <f t="shared" si="0"/>
        <v>725000000</v>
      </c>
      <c r="I36" s="78">
        <v>41711</v>
      </c>
      <c r="J36" s="134">
        <v>41771</v>
      </c>
      <c r="K36" s="134">
        <v>42836</v>
      </c>
      <c r="L36" s="134">
        <v>42957</v>
      </c>
      <c r="M36" s="134">
        <v>42976</v>
      </c>
      <c r="N36" s="130"/>
      <c r="O36" s="130"/>
      <c r="P36" s="131"/>
      <c r="Q36" s="1"/>
    </row>
    <row r="37" spans="1:17" ht="16.5" customHeight="1" x14ac:dyDescent="0.25">
      <c r="A37" s="1"/>
      <c r="B37" s="41">
        <v>56585</v>
      </c>
      <c r="C37" s="42" t="s">
        <v>101</v>
      </c>
      <c r="D37" s="41">
        <v>45084</v>
      </c>
      <c r="E37" s="43">
        <f>1000000000+400000000+300000000+300000000</f>
        <v>2000000000</v>
      </c>
      <c r="F37" s="44" t="s">
        <v>0</v>
      </c>
      <c r="G37" s="45">
        <v>4.2</v>
      </c>
      <c r="H37" s="43">
        <f>1000000000+400000000+300000000+300000000</f>
        <v>2000000000</v>
      </c>
      <c r="I37" s="78">
        <v>45104</v>
      </c>
      <c r="J37" s="134">
        <v>45314</v>
      </c>
      <c r="K37" s="134">
        <v>45378</v>
      </c>
      <c r="L37" s="134">
        <v>45454</v>
      </c>
      <c r="M37" s="134">
        <v>45519</v>
      </c>
      <c r="N37" s="137">
        <v>45631</v>
      </c>
      <c r="O37" s="130"/>
      <c r="P37" s="131"/>
      <c r="Q37" s="1"/>
    </row>
    <row r="38" spans="1:17" ht="16.5" customHeight="1" x14ac:dyDescent="0.25">
      <c r="A38" s="1"/>
      <c r="B38" s="41">
        <v>57316</v>
      </c>
      <c r="C38" s="42" t="s">
        <v>125</v>
      </c>
      <c r="D38" s="41">
        <v>45811</v>
      </c>
      <c r="E38" s="43">
        <f>550000000+400000000+400000000</f>
        <v>1350000000</v>
      </c>
      <c r="F38" s="44" t="s">
        <v>0</v>
      </c>
      <c r="G38" s="45">
        <v>4.4000000000000004</v>
      </c>
      <c r="H38" s="43">
        <f>550000000+400000000+400000000</f>
        <v>1350000000</v>
      </c>
      <c r="I38" s="138">
        <v>45811</v>
      </c>
      <c r="J38" s="137">
        <v>45993</v>
      </c>
      <c r="K38" s="150">
        <v>46065</v>
      </c>
      <c r="L38" s="134"/>
      <c r="M38" s="134"/>
      <c r="N38" s="137"/>
      <c r="O38" s="130"/>
      <c r="P38" s="131"/>
      <c r="Q38" s="1"/>
    </row>
    <row r="39" spans="1:17" ht="16.5" customHeight="1" x14ac:dyDescent="0.25">
      <c r="A39" s="1"/>
      <c r="B39" s="41">
        <v>57863</v>
      </c>
      <c r="C39" s="42" t="s">
        <v>66</v>
      </c>
      <c r="D39" s="41">
        <v>43277</v>
      </c>
      <c r="E39" s="43">
        <v>750000000</v>
      </c>
      <c r="F39" s="44" t="s">
        <v>0</v>
      </c>
      <c r="G39" s="45">
        <v>2.95</v>
      </c>
      <c r="H39" s="43">
        <f t="shared" si="0"/>
        <v>750000000</v>
      </c>
      <c r="I39" s="78">
        <v>43277</v>
      </c>
      <c r="J39" s="134">
        <v>43286</v>
      </c>
      <c r="K39" s="134">
        <v>43362</v>
      </c>
      <c r="L39" s="134">
        <v>43593</v>
      </c>
      <c r="M39" s="129">
        <v>43676</v>
      </c>
      <c r="N39" s="129">
        <v>45219</v>
      </c>
      <c r="O39" s="130"/>
      <c r="P39" s="131"/>
      <c r="Q39" s="1"/>
    </row>
    <row r="40" spans="1:17" ht="16.5" customHeight="1" x14ac:dyDescent="0.25">
      <c r="A40" s="1"/>
      <c r="B40" s="41">
        <v>58594</v>
      </c>
      <c r="C40" s="42" t="s">
        <v>65</v>
      </c>
      <c r="D40" s="41">
        <v>43984</v>
      </c>
      <c r="E40" s="43">
        <v>310000000</v>
      </c>
      <c r="F40" s="44" t="s">
        <v>0</v>
      </c>
      <c r="G40" s="45">
        <v>2.35</v>
      </c>
      <c r="H40" s="43">
        <f t="shared" si="0"/>
        <v>310000000</v>
      </c>
      <c r="I40" s="128">
        <v>43984</v>
      </c>
      <c r="J40" s="129">
        <v>44048</v>
      </c>
      <c r="K40" s="129">
        <v>44313</v>
      </c>
      <c r="L40" s="130"/>
      <c r="M40" s="130"/>
      <c r="N40" s="130"/>
      <c r="O40" s="130"/>
      <c r="P40" s="131"/>
      <c r="Q40" s="1"/>
    </row>
    <row r="41" spans="1:17" ht="16.5" customHeight="1" x14ac:dyDescent="0.25">
      <c r="A41" s="1"/>
      <c r="B41" s="41">
        <v>59324</v>
      </c>
      <c r="C41" s="42" t="s">
        <v>1</v>
      </c>
      <c r="D41" s="41">
        <v>44949</v>
      </c>
      <c r="E41" s="43">
        <v>125000000</v>
      </c>
      <c r="F41" s="44" t="s">
        <v>0</v>
      </c>
      <c r="G41" s="45">
        <v>3.8</v>
      </c>
      <c r="H41" s="43">
        <v>300000000</v>
      </c>
      <c r="I41" s="128">
        <v>44949</v>
      </c>
      <c r="J41" s="129">
        <v>45035</v>
      </c>
      <c r="K41" s="129">
        <v>45268</v>
      </c>
      <c r="L41" s="130"/>
      <c r="M41" s="130"/>
      <c r="N41" s="130"/>
      <c r="O41" s="130"/>
      <c r="P41" s="131"/>
      <c r="Q41" s="1"/>
    </row>
    <row r="42" spans="1:17" ht="16.5" customHeight="1" x14ac:dyDescent="0.25">
      <c r="A42" s="1"/>
      <c r="B42" s="47"/>
      <c r="C42" s="48"/>
      <c r="D42" s="49"/>
      <c r="E42" s="50"/>
      <c r="F42" s="51"/>
      <c r="G42" s="52" t="s">
        <v>64</v>
      </c>
      <c r="H42" s="53">
        <f>SUM(H16:H41)</f>
        <v>29910000000</v>
      </c>
      <c r="I42" s="54"/>
      <c r="J42" s="54"/>
      <c r="K42" s="54"/>
      <c r="L42" s="54"/>
      <c r="M42" s="54"/>
      <c r="N42" s="54"/>
      <c r="O42" s="54"/>
      <c r="P42" s="55"/>
      <c r="Q42" s="1"/>
    </row>
    <row r="43" spans="1:17" ht="16.5" customHeight="1" x14ac:dyDescent="0.25">
      <c r="A43" s="1"/>
      <c r="B43" s="56"/>
      <c r="C43" s="57"/>
      <c r="D43" s="58"/>
      <c r="E43" s="59"/>
      <c r="F43" s="60"/>
      <c r="G43" s="61"/>
      <c r="H43" s="62"/>
      <c r="I43" s="63"/>
      <c r="J43" s="63"/>
      <c r="K43" s="63"/>
      <c r="L43" s="63"/>
      <c r="M43" s="63"/>
      <c r="N43" s="63"/>
      <c r="O43" s="63"/>
      <c r="P43" s="64"/>
      <c r="Q43" s="1"/>
    </row>
    <row r="44" spans="1:17" ht="16.5" customHeight="1" x14ac:dyDescent="0.25">
      <c r="A44" s="1"/>
      <c r="B44" s="27" t="s">
        <v>108</v>
      </c>
      <c r="C44" s="28"/>
      <c r="D44" s="29"/>
      <c r="E44" s="29"/>
      <c r="F44" s="30"/>
      <c r="G44" s="31"/>
      <c r="H44" s="29"/>
      <c r="I44" s="29"/>
      <c r="J44" s="29"/>
      <c r="K44" s="29"/>
      <c r="L44" s="29"/>
      <c r="M44" s="29"/>
      <c r="N44" s="29"/>
      <c r="O44" s="29"/>
      <c r="P44" s="32"/>
      <c r="Q44" s="1"/>
    </row>
    <row r="45" spans="1:17" ht="30" x14ac:dyDescent="0.25">
      <c r="A45" s="1"/>
      <c r="B45" s="33" t="s">
        <v>10</v>
      </c>
      <c r="C45" s="34" t="s">
        <v>91</v>
      </c>
      <c r="D45" s="35" t="s">
        <v>8</v>
      </c>
      <c r="E45" s="35" t="s">
        <v>7</v>
      </c>
      <c r="F45" s="33" t="s">
        <v>6</v>
      </c>
      <c r="G45" s="36" t="s">
        <v>5</v>
      </c>
      <c r="H45" s="35" t="s">
        <v>4</v>
      </c>
      <c r="I45" s="65" t="s">
        <v>3</v>
      </c>
      <c r="J45" s="66"/>
      <c r="K45" s="66"/>
      <c r="L45" s="66"/>
      <c r="M45" s="66"/>
      <c r="N45" s="66"/>
      <c r="O45" s="66"/>
      <c r="P45" s="67"/>
      <c r="Q45" s="1"/>
    </row>
    <row r="46" spans="1:17" ht="16.5" customHeight="1" x14ac:dyDescent="0.25">
      <c r="A46" s="1"/>
      <c r="B46" s="41">
        <v>47182</v>
      </c>
      <c r="C46" s="42" t="s">
        <v>28</v>
      </c>
      <c r="D46" s="41">
        <v>36243</v>
      </c>
      <c r="E46" s="43">
        <v>60000000</v>
      </c>
      <c r="F46" s="44" t="s">
        <v>0</v>
      </c>
      <c r="G46" s="45">
        <v>5.6</v>
      </c>
      <c r="H46" s="43">
        <f t="shared" ref="H46:H52" si="1">E46</f>
        <v>60000000</v>
      </c>
      <c r="I46" s="128">
        <v>36243</v>
      </c>
      <c r="J46" s="129"/>
      <c r="K46" s="130"/>
      <c r="L46" s="130"/>
      <c r="M46" s="130"/>
      <c r="N46" s="130"/>
      <c r="O46" s="130"/>
      <c r="P46" s="131"/>
      <c r="Q46" s="1"/>
    </row>
    <row r="47" spans="1:17" ht="16.5" customHeight="1" x14ac:dyDescent="0.25">
      <c r="A47" s="1"/>
      <c r="B47" s="41">
        <v>47508</v>
      </c>
      <c r="C47" s="42" t="s">
        <v>27</v>
      </c>
      <c r="D47" s="41">
        <v>36550</v>
      </c>
      <c r="E47" s="43">
        <f>50000000+119995000</f>
        <v>169995000</v>
      </c>
      <c r="F47" s="44" t="s">
        <v>0</v>
      </c>
      <c r="G47" s="45">
        <v>6.35</v>
      </c>
      <c r="H47" s="43">
        <f t="shared" si="1"/>
        <v>169995000</v>
      </c>
      <c r="I47" s="128">
        <v>36550</v>
      </c>
      <c r="J47" s="129">
        <v>37273</v>
      </c>
      <c r="K47" s="130"/>
      <c r="L47" s="130"/>
      <c r="M47" s="130"/>
      <c r="N47" s="130"/>
      <c r="O47" s="130"/>
      <c r="P47" s="131"/>
      <c r="Q47" s="1"/>
    </row>
    <row r="48" spans="1:17" ht="16.5" customHeight="1" x14ac:dyDescent="0.25">
      <c r="A48" s="1"/>
      <c r="B48" s="41">
        <v>47508</v>
      </c>
      <c r="C48" s="42" t="s">
        <v>26</v>
      </c>
      <c r="D48" s="41">
        <v>36550</v>
      </c>
      <c r="E48" s="43">
        <v>30000000</v>
      </c>
      <c r="F48" s="44" t="s">
        <v>0</v>
      </c>
      <c r="G48" s="45">
        <v>6.35</v>
      </c>
      <c r="H48" s="43">
        <f t="shared" si="1"/>
        <v>30000000</v>
      </c>
      <c r="I48" s="128">
        <v>36550</v>
      </c>
      <c r="J48" s="129"/>
      <c r="K48" s="130"/>
      <c r="L48" s="130"/>
      <c r="M48" s="130"/>
      <c r="N48" s="130"/>
      <c r="O48" s="130"/>
      <c r="P48" s="131"/>
      <c r="Q48" s="1"/>
    </row>
    <row r="49" spans="1:17" ht="16.5" customHeight="1" x14ac:dyDescent="0.25">
      <c r="A49" s="1"/>
      <c r="B49" s="41">
        <v>47508</v>
      </c>
      <c r="C49" s="42" t="s">
        <v>25</v>
      </c>
      <c r="D49" s="41">
        <v>36573</v>
      </c>
      <c r="E49" s="43">
        <v>25000000</v>
      </c>
      <c r="F49" s="44" t="s">
        <v>0</v>
      </c>
      <c r="G49" s="45">
        <v>6.25</v>
      </c>
      <c r="H49" s="43">
        <f t="shared" si="1"/>
        <v>25000000</v>
      </c>
      <c r="I49" s="128">
        <v>36573</v>
      </c>
      <c r="J49" s="129"/>
      <c r="K49" s="130"/>
      <c r="L49" s="130"/>
      <c r="M49" s="130"/>
      <c r="N49" s="130"/>
      <c r="O49" s="130"/>
      <c r="P49" s="131"/>
      <c r="Q49" s="1"/>
    </row>
    <row r="50" spans="1:17" ht="16.5" customHeight="1" x14ac:dyDescent="0.25">
      <c r="A50" s="1"/>
      <c r="B50" s="41">
        <v>48257</v>
      </c>
      <c r="C50" s="42" t="s">
        <v>24</v>
      </c>
      <c r="D50" s="41">
        <v>39857</v>
      </c>
      <c r="E50" s="43">
        <v>29954000</v>
      </c>
      <c r="F50" s="44" t="s">
        <v>0</v>
      </c>
      <c r="G50" s="45">
        <v>6.3</v>
      </c>
      <c r="H50" s="43">
        <f t="shared" si="1"/>
        <v>29954000</v>
      </c>
      <c r="I50" s="68">
        <v>39857</v>
      </c>
      <c r="J50" s="72"/>
      <c r="K50" s="75"/>
      <c r="L50" s="132"/>
      <c r="M50" s="132"/>
      <c r="N50" s="132"/>
      <c r="O50" s="132"/>
      <c r="P50" s="133"/>
      <c r="Q50" s="1"/>
    </row>
    <row r="51" spans="1:17" ht="16.5" customHeight="1" x14ac:dyDescent="0.25">
      <c r="A51" s="1"/>
      <c r="B51" s="41">
        <v>48827</v>
      </c>
      <c r="C51" s="42" t="s">
        <v>23</v>
      </c>
      <c r="D51" s="41">
        <v>37782</v>
      </c>
      <c r="E51" s="43">
        <v>104500000</v>
      </c>
      <c r="F51" s="44" t="s">
        <v>0</v>
      </c>
      <c r="G51" s="45">
        <v>5.8</v>
      </c>
      <c r="H51" s="43">
        <f t="shared" si="1"/>
        <v>104500000</v>
      </c>
      <c r="I51" s="68">
        <v>37782</v>
      </c>
      <c r="J51" s="72">
        <v>38140</v>
      </c>
      <c r="K51" s="75"/>
      <c r="L51" s="132"/>
      <c r="M51" s="132"/>
      <c r="N51" s="132"/>
      <c r="O51" s="132"/>
      <c r="P51" s="133"/>
      <c r="Q51" s="1"/>
    </row>
    <row r="52" spans="1:17" ht="16.5" customHeight="1" x14ac:dyDescent="0.25">
      <c r="A52" s="1"/>
      <c r="B52" s="41">
        <v>52114</v>
      </c>
      <c r="C52" s="42" t="s">
        <v>22</v>
      </c>
      <c r="D52" s="41">
        <v>37515</v>
      </c>
      <c r="E52" s="43">
        <v>50000000</v>
      </c>
      <c r="F52" s="44" t="s">
        <v>0</v>
      </c>
      <c r="G52" s="45">
        <v>5.7</v>
      </c>
      <c r="H52" s="43">
        <f t="shared" si="1"/>
        <v>50000000</v>
      </c>
      <c r="I52" s="68">
        <v>37515</v>
      </c>
      <c r="J52" s="72"/>
      <c r="K52" s="75"/>
      <c r="L52" s="132"/>
      <c r="M52" s="132"/>
      <c r="N52" s="132"/>
      <c r="O52" s="132"/>
      <c r="P52" s="133"/>
      <c r="Q52" s="1"/>
    </row>
    <row r="53" spans="1:17" ht="16.5" customHeight="1" x14ac:dyDescent="0.25">
      <c r="A53" s="1"/>
      <c r="B53" s="47"/>
      <c r="C53" s="48"/>
      <c r="D53" s="49"/>
      <c r="E53" s="50"/>
      <c r="F53" s="51"/>
      <c r="G53" s="52" t="s">
        <v>21</v>
      </c>
      <c r="H53" s="53">
        <f>SUM(H46:H52)</f>
        <v>469449000</v>
      </c>
      <c r="I53" s="54"/>
      <c r="J53" s="54"/>
      <c r="K53" s="54"/>
      <c r="L53" s="54"/>
      <c r="M53" s="54"/>
      <c r="N53" s="54"/>
      <c r="O53" s="54"/>
      <c r="P53" s="55"/>
      <c r="Q53" s="1"/>
    </row>
    <row r="54" spans="1:17" ht="16.5" customHeight="1" x14ac:dyDescent="0.25">
      <c r="A54" s="1"/>
      <c r="B54" s="56"/>
      <c r="C54" s="57"/>
      <c r="D54" s="58"/>
      <c r="E54" s="59"/>
      <c r="F54" s="60"/>
      <c r="G54" s="61"/>
      <c r="H54" s="62"/>
      <c r="I54" s="63"/>
      <c r="J54" s="63"/>
      <c r="K54" s="63"/>
      <c r="L54" s="63"/>
      <c r="M54" s="63"/>
      <c r="N54" s="63"/>
      <c r="O54" s="63"/>
      <c r="P54" s="64"/>
      <c r="Q54" s="1"/>
    </row>
    <row r="55" spans="1:17" ht="16.5" customHeight="1" x14ac:dyDescent="0.25">
      <c r="A55" s="1"/>
      <c r="B55" s="27" t="s">
        <v>109</v>
      </c>
      <c r="C55" s="28"/>
      <c r="D55" s="29"/>
      <c r="E55" s="29"/>
      <c r="F55" s="30"/>
      <c r="G55" s="31"/>
      <c r="H55" s="29"/>
      <c r="I55" s="29"/>
      <c r="J55" s="29"/>
      <c r="K55" s="29"/>
      <c r="L55" s="29"/>
      <c r="M55" s="29"/>
      <c r="N55" s="29"/>
      <c r="O55" s="29"/>
      <c r="P55" s="32"/>
      <c r="Q55" s="1"/>
    </row>
    <row r="56" spans="1:17" ht="30" x14ac:dyDescent="0.25">
      <c r="A56" s="1"/>
      <c r="B56" s="33" t="s">
        <v>10</v>
      </c>
      <c r="C56" s="73" t="s">
        <v>88</v>
      </c>
      <c r="D56" s="35" t="s">
        <v>8</v>
      </c>
      <c r="E56" s="35" t="s">
        <v>7</v>
      </c>
      <c r="F56" s="33" t="s">
        <v>6</v>
      </c>
      <c r="G56" s="36" t="s">
        <v>5</v>
      </c>
      <c r="H56" s="35" t="s">
        <v>4</v>
      </c>
      <c r="I56" s="65" t="s">
        <v>3</v>
      </c>
      <c r="J56" s="66"/>
      <c r="K56" s="66"/>
      <c r="L56" s="66"/>
      <c r="M56" s="66"/>
      <c r="N56" s="66"/>
      <c r="O56" s="66"/>
      <c r="P56" s="67"/>
      <c r="Q56" s="1"/>
    </row>
    <row r="57" spans="1:17" ht="16.5" customHeight="1" x14ac:dyDescent="0.25">
      <c r="A57" s="1"/>
      <c r="B57" s="41">
        <v>46546</v>
      </c>
      <c r="C57" s="42" t="s">
        <v>20</v>
      </c>
      <c r="D57" s="41">
        <v>44720</v>
      </c>
      <c r="E57" s="43">
        <v>1000000000</v>
      </c>
      <c r="F57" s="44" t="s">
        <v>19</v>
      </c>
      <c r="G57" s="45">
        <v>3.5049999999999999</v>
      </c>
      <c r="H57" s="74">
        <v>1266800000</v>
      </c>
      <c r="I57" s="78">
        <v>44720</v>
      </c>
      <c r="J57" s="75"/>
      <c r="K57" s="75"/>
      <c r="L57" s="75"/>
      <c r="M57" s="75"/>
      <c r="N57" s="75"/>
      <c r="O57" s="75"/>
      <c r="P57" s="76"/>
      <c r="Q57" s="1"/>
    </row>
    <row r="58" spans="1:17" ht="16.5" customHeight="1" x14ac:dyDescent="0.25">
      <c r="A58" s="1"/>
      <c r="B58" s="41">
        <v>47511</v>
      </c>
      <c r="C58" s="42" t="s">
        <v>120</v>
      </c>
      <c r="D58" s="41">
        <v>45685</v>
      </c>
      <c r="E58" s="43">
        <v>1000000000</v>
      </c>
      <c r="F58" s="44" t="s">
        <v>19</v>
      </c>
      <c r="G58" s="45">
        <v>3.4689999999999999</v>
      </c>
      <c r="H58" s="74">
        <v>1440600000</v>
      </c>
      <c r="I58" s="138">
        <v>45685</v>
      </c>
      <c r="J58" s="139"/>
      <c r="K58" s="75"/>
      <c r="M58" s="75"/>
      <c r="N58" s="75"/>
      <c r="O58" s="75"/>
      <c r="P58" s="76"/>
      <c r="Q58" s="1"/>
    </row>
    <row r="59" spans="1:17" ht="16.5" customHeight="1" x14ac:dyDescent="0.25">
      <c r="A59" s="1"/>
      <c r="B59" s="41">
        <v>48274</v>
      </c>
      <c r="C59" s="42" t="s">
        <v>87</v>
      </c>
      <c r="D59" s="41">
        <v>44621</v>
      </c>
      <c r="E59" s="43">
        <v>100000000</v>
      </c>
      <c r="F59" s="44" t="s">
        <v>18</v>
      </c>
      <c r="G59" s="45">
        <v>2.7324999999999999</v>
      </c>
      <c r="H59" s="43">
        <v>137931034</v>
      </c>
      <c r="I59" s="138">
        <v>44621</v>
      </c>
      <c r="J59" s="139"/>
      <c r="K59" s="69"/>
      <c r="L59" s="70"/>
      <c r="M59" s="70"/>
      <c r="N59" s="70"/>
      <c r="O59" s="70"/>
      <c r="P59" s="71"/>
      <c r="Q59" s="1"/>
    </row>
    <row r="60" spans="1:17" ht="16.5" customHeight="1" x14ac:dyDescent="0.25">
      <c r="A60" s="1"/>
      <c r="B60" s="41">
        <v>49066</v>
      </c>
      <c r="C60" s="42" t="s">
        <v>116</v>
      </c>
      <c r="D60" s="41">
        <v>45414</v>
      </c>
      <c r="E60" s="43">
        <v>100000000</v>
      </c>
      <c r="F60" s="44" t="s">
        <v>117</v>
      </c>
      <c r="G60" s="45">
        <v>4.3049999999999997</v>
      </c>
      <c r="H60" s="43">
        <v>150262960.18000001</v>
      </c>
      <c r="I60" s="138">
        <v>45414</v>
      </c>
      <c r="J60" s="139"/>
      <c r="K60" s="69"/>
      <c r="L60" s="70"/>
      <c r="M60" s="70"/>
      <c r="N60" s="77"/>
      <c r="O60" s="77"/>
      <c r="P60" s="71"/>
      <c r="Q60" s="1"/>
    </row>
    <row r="61" spans="1:17" ht="16.5" customHeight="1" x14ac:dyDescent="0.25">
      <c r="A61" s="1"/>
      <c r="B61" s="41">
        <v>49072</v>
      </c>
      <c r="C61" s="42" t="s">
        <v>118</v>
      </c>
      <c r="D61" s="41">
        <v>45420</v>
      </c>
      <c r="E61" s="43">
        <v>1250000000</v>
      </c>
      <c r="F61" s="44" t="s">
        <v>16</v>
      </c>
      <c r="G61" s="151">
        <v>4.6665000000000001</v>
      </c>
      <c r="H61" s="43">
        <v>1839875000</v>
      </c>
      <c r="I61" s="78">
        <v>45420</v>
      </c>
      <c r="J61" s="69"/>
      <c r="K61" s="69"/>
      <c r="L61" s="70"/>
      <c r="M61" s="70"/>
      <c r="N61" s="77"/>
      <c r="O61" s="77"/>
      <c r="P61" s="71"/>
      <c r="Q61" s="1"/>
    </row>
    <row r="62" spans="1:17" ht="16.5" customHeight="1" x14ac:dyDescent="0.25">
      <c r="A62" s="1"/>
      <c r="B62" s="41">
        <v>49416</v>
      </c>
      <c r="C62" s="42" t="s">
        <v>124</v>
      </c>
      <c r="D62" s="41">
        <v>45764</v>
      </c>
      <c r="E62" s="43">
        <v>120000000</v>
      </c>
      <c r="F62" s="44" t="s">
        <v>18</v>
      </c>
      <c r="G62" s="45">
        <v>3.7090000000000001</v>
      </c>
      <c r="H62" s="43">
        <v>194615634.12</v>
      </c>
      <c r="I62" s="138">
        <v>45764</v>
      </c>
      <c r="J62" s="69"/>
      <c r="K62" s="69"/>
      <c r="L62" s="70"/>
      <c r="M62" s="70"/>
      <c r="N62" s="77"/>
      <c r="O62" s="77"/>
      <c r="P62" s="71"/>
      <c r="Q62" s="1"/>
    </row>
    <row r="63" spans="1:17" ht="16.5" customHeight="1" x14ac:dyDescent="0.25">
      <c r="A63" s="1"/>
      <c r="B63" s="41">
        <v>49541</v>
      </c>
      <c r="C63" s="42" t="s">
        <v>126</v>
      </c>
      <c r="D63" s="41">
        <v>45889</v>
      </c>
      <c r="E63" s="43">
        <v>160000000</v>
      </c>
      <c r="F63" s="44" t="s">
        <v>18</v>
      </c>
      <c r="G63" s="151">
        <v>3.9748000000000001</v>
      </c>
      <c r="H63" s="43">
        <v>271877655.06</v>
      </c>
      <c r="I63" s="138">
        <v>45889</v>
      </c>
      <c r="J63" s="69"/>
      <c r="K63" s="69"/>
      <c r="L63" s="70"/>
      <c r="M63" s="70"/>
      <c r="N63" s="77"/>
      <c r="O63" s="77"/>
      <c r="P63" s="71"/>
      <c r="Q63" s="1"/>
    </row>
    <row r="64" spans="1:17" ht="16.5" customHeight="1" x14ac:dyDescent="0.25">
      <c r="A64" s="1"/>
      <c r="B64" s="41">
        <v>49541</v>
      </c>
      <c r="C64" s="42" t="s">
        <v>126</v>
      </c>
      <c r="D64" s="41">
        <v>45889</v>
      </c>
      <c r="E64" s="43">
        <v>40000000</v>
      </c>
      <c r="F64" s="44" t="s">
        <v>18</v>
      </c>
      <c r="G64" s="45">
        <v>3.9569999999999999</v>
      </c>
      <c r="H64" s="43">
        <v>68469702.159999996</v>
      </c>
      <c r="I64" s="138">
        <v>45889</v>
      </c>
      <c r="J64" s="69"/>
      <c r="K64" s="69"/>
      <c r="L64" s="70"/>
      <c r="M64" s="70"/>
      <c r="N64" s="77"/>
      <c r="O64" s="77"/>
      <c r="P64" s="71"/>
      <c r="Q64" s="1"/>
    </row>
    <row r="65" spans="1:17" ht="16.5" customHeight="1" x14ac:dyDescent="0.25">
      <c r="A65" s="1"/>
      <c r="B65" s="41">
        <v>49576</v>
      </c>
      <c r="C65" s="42" t="s">
        <v>127</v>
      </c>
      <c r="D65" s="41">
        <v>45924</v>
      </c>
      <c r="E65" s="43">
        <v>1000000000</v>
      </c>
      <c r="F65" s="44" t="s">
        <v>16</v>
      </c>
      <c r="G65" s="45">
        <v>3.8050000000000002</v>
      </c>
      <c r="H65" s="43">
        <v>1624000000</v>
      </c>
      <c r="I65" s="138">
        <v>45924</v>
      </c>
      <c r="J65" s="69"/>
      <c r="K65" s="69"/>
      <c r="L65" s="70"/>
      <c r="M65" s="70"/>
      <c r="N65" s="77"/>
      <c r="O65" s="77"/>
      <c r="P65" s="71"/>
      <c r="Q65" s="1"/>
    </row>
    <row r="66" spans="1:17" ht="16.5" customHeight="1" x14ac:dyDescent="0.25">
      <c r="A66" s="1"/>
      <c r="B66" s="41">
        <v>51229</v>
      </c>
      <c r="C66" s="42" t="s">
        <v>123</v>
      </c>
      <c r="D66" s="41">
        <v>45750</v>
      </c>
      <c r="E66" s="43">
        <v>91000000</v>
      </c>
      <c r="F66" s="44" t="s">
        <v>16</v>
      </c>
      <c r="G66" s="45">
        <v>4.1500000000000004</v>
      </c>
      <c r="H66" s="43">
        <v>140494900</v>
      </c>
      <c r="I66" s="138">
        <v>45750</v>
      </c>
      <c r="J66" s="69"/>
      <c r="K66" s="69"/>
      <c r="L66" s="70"/>
      <c r="M66" s="70"/>
      <c r="N66" s="77"/>
      <c r="O66" s="77"/>
      <c r="P66" s="71"/>
      <c r="Q66" s="1"/>
    </row>
    <row r="67" spans="1:17" ht="16.5" customHeight="1" x14ac:dyDescent="0.25">
      <c r="A67" s="1"/>
      <c r="B67" s="41">
        <v>51848</v>
      </c>
      <c r="C67" s="42" t="s">
        <v>17</v>
      </c>
      <c r="D67" s="41">
        <v>44543</v>
      </c>
      <c r="E67" s="43">
        <v>120000000</v>
      </c>
      <c r="F67" s="44" t="s">
        <v>16</v>
      </c>
      <c r="G67" s="45">
        <v>2.6589999999999998</v>
      </c>
      <c r="H67" s="43">
        <v>174500000</v>
      </c>
      <c r="I67" s="79" t="s">
        <v>86</v>
      </c>
      <c r="J67" s="70"/>
      <c r="K67" s="70"/>
      <c r="L67" s="70"/>
      <c r="M67" s="70"/>
      <c r="N67" s="21"/>
      <c r="O67" s="21"/>
      <c r="P67" s="71"/>
      <c r="Q67" s="1"/>
    </row>
    <row r="68" spans="1:17" ht="16.5" customHeight="1" x14ac:dyDescent="0.25">
      <c r="A68" s="1"/>
      <c r="B68" s="41">
        <v>55067</v>
      </c>
      <c r="C68" s="42" t="s">
        <v>17</v>
      </c>
      <c r="D68" s="41">
        <v>44110</v>
      </c>
      <c r="E68" s="43">
        <v>115000000</v>
      </c>
      <c r="F68" s="44" t="s">
        <v>16</v>
      </c>
      <c r="G68" s="45">
        <v>2.0790000000000002</v>
      </c>
      <c r="H68" s="43">
        <v>179779500</v>
      </c>
      <c r="I68" s="79" t="s">
        <v>86</v>
      </c>
      <c r="J68" s="70"/>
      <c r="K68" s="70"/>
      <c r="L68" s="70"/>
      <c r="M68" s="70"/>
      <c r="N68" s="70"/>
      <c r="O68" s="70"/>
      <c r="P68" s="71"/>
      <c r="Q68" s="1"/>
    </row>
    <row r="69" spans="1:17" ht="16.5" customHeight="1" x14ac:dyDescent="0.25">
      <c r="A69" s="1"/>
      <c r="B69" s="47"/>
      <c r="C69" s="48"/>
      <c r="D69" s="49"/>
      <c r="E69" s="50"/>
      <c r="F69" s="51"/>
      <c r="G69" s="52" t="s">
        <v>93</v>
      </c>
      <c r="H69" s="53">
        <f>SUM(H57:H68)</f>
        <v>7489206385.5200005</v>
      </c>
      <c r="I69" s="54"/>
      <c r="J69" s="54"/>
      <c r="K69" s="54"/>
      <c r="L69" s="54"/>
      <c r="M69" s="54"/>
      <c r="N69" s="54"/>
      <c r="O69" s="54"/>
      <c r="P69" s="55"/>
      <c r="Q69" s="1"/>
    </row>
    <row r="70" spans="1:17" ht="16.5" customHeight="1" x14ac:dyDescent="0.25">
      <c r="A70" s="1"/>
      <c r="B70" s="56"/>
      <c r="C70" s="57"/>
      <c r="D70" s="58"/>
      <c r="E70" s="59"/>
      <c r="F70" s="60"/>
      <c r="G70" s="61"/>
      <c r="H70" s="80"/>
      <c r="I70" s="63"/>
      <c r="J70" s="63"/>
      <c r="K70" s="63"/>
      <c r="L70" s="63"/>
      <c r="M70" s="63"/>
      <c r="N70" s="63"/>
      <c r="O70" s="63"/>
      <c r="P70" s="63"/>
      <c r="Q70" s="1"/>
    </row>
    <row r="71" spans="1:17" ht="16.5" customHeight="1" x14ac:dyDescent="0.25">
      <c r="A71" s="1"/>
      <c r="B71" s="27" t="s">
        <v>63</v>
      </c>
      <c r="C71" s="28"/>
      <c r="D71" s="29"/>
      <c r="E71" s="29"/>
      <c r="F71" s="30"/>
      <c r="G71" s="31"/>
      <c r="H71" s="32"/>
      <c r="I71" s="81"/>
      <c r="J71" s="81"/>
      <c r="K71" s="81"/>
      <c r="L71" s="81"/>
      <c r="M71" s="81"/>
      <c r="N71" s="81"/>
      <c r="O71" s="81"/>
      <c r="P71" s="81"/>
      <c r="Q71" s="1"/>
    </row>
    <row r="72" spans="1:17" ht="30" x14ac:dyDescent="0.25">
      <c r="A72" s="1"/>
      <c r="B72" s="33" t="s">
        <v>10</v>
      </c>
      <c r="C72" s="34" t="s">
        <v>92</v>
      </c>
      <c r="D72" s="35" t="s">
        <v>8</v>
      </c>
      <c r="E72" s="35" t="s">
        <v>7</v>
      </c>
      <c r="F72" s="33" t="s">
        <v>6</v>
      </c>
      <c r="G72" s="36" t="s">
        <v>5</v>
      </c>
      <c r="H72" s="35" t="s">
        <v>4</v>
      </c>
      <c r="I72" s="82"/>
      <c r="J72" s="82"/>
      <c r="K72" s="82"/>
      <c r="L72" s="82"/>
      <c r="M72" s="82"/>
      <c r="N72" s="82"/>
      <c r="O72" s="82"/>
      <c r="P72" s="82"/>
      <c r="Q72" s="1"/>
    </row>
    <row r="73" spans="1:17" ht="16.5" customHeight="1" x14ac:dyDescent="0.25">
      <c r="A73" s="1"/>
      <c r="B73" s="41">
        <v>46207</v>
      </c>
      <c r="C73" s="42" t="s">
        <v>62</v>
      </c>
      <c r="D73" s="41">
        <v>40728</v>
      </c>
      <c r="E73" s="43">
        <v>3000000</v>
      </c>
      <c r="F73" s="44" t="s">
        <v>0</v>
      </c>
      <c r="G73" s="45">
        <v>3.85</v>
      </c>
      <c r="H73" s="43">
        <f t="shared" ref="H73:H114" si="2">E73</f>
        <v>3000000</v>
      </c>
      <c r="I73" s="81"/>
      <c r="J73" s="81"/>
      <c r="K73" s="81"/>
      <c r="L73" s="81"/>
      <c r="M73" s="81"/>
      <c r="N73" s="81"/>
      <c r="O73" s="81"/>
      <c r="P73" s="81"/>
      <c r="Q73" s="1"/>
    </row>
    <row r="74" spans="1:17" ht="16.5" customHeight="1" x14ac:dyDescent="0.25">
      <c r="A74" s="1"/>
      <c r="B74" s="41">
        <v>46242</v>
      </c>
      <c r="C74" s="42" t="s">
        <v>61</v>
      </c>
      <c r="D74" s="41">
        <v>38937</v>
      </c>
      <c r="E74" s="43">
        <v>7330000</v>
      </c>
      <c r="F74" s="44" t="s">
        <v>0</v>
      </c>
      <c r="G74" s="45">
        <v>4.8600000000000003</v>
      </c>
      <c r="H74" s="43">
        <f t="shared" si="2"/>
        <v>7330000</v>
      </c>
      <c r="I74" s="81"/>
      <c r="J74" s="81"/>
      <c r="K74" s="81"/>
      <c r="L74" s="81"/>
      <c r="M74" s="81"/>
      <c r="N74" s="81"/>
      <c r="O74" s="81"/>
      <c r="P74" s="81"/>
      <c r="Q74" s="1"/>
    </row>
    <row r="75" spans="1:17" ht="16.5" customHeight="1" x14ac:dyDescent="0.25">
      <c r="A75" s="1"/>
      <c r="B75" s="41">
        <v>46458</v>
      </c>
      <c r="C75" s="42" t="s">
        <v>60</v>
      </c>
      <c r="D75" s="41">
        <v>42806</v>
      </c>
      <c r="E75" s="43">
        <v>16559000</v>
      </c>
      <c r="F75" s="44" t="s">
        <v>0</v>
      </c>
      <c r="G75" s="45">
        <v>2.68</v>
      </c>
      <c r="H75" s="43">
        <f t="shared" si="2"/>
        <v>16559000</v>
      </c>
      <c r="I75" s="81"/>
      <c r="J75" s="81"/>
      <c r="K75" s="81"/>
      <c r="L75" s="81"/>
      <c r="M75" s="81"/>
      <c r="N75" s="81"/>
      <c r="O75" s="81"/>
      <c r="P75" s="81"/>
      <c r="Q75" s="1"/>
    </row>
    <row r="76" spans="1:17" ht="16.5" customHeight="1" x14ac:dyDescent="0.25">
      <c r="A76" s="1"/>
      <c r="B76" s="41">
        <v>46487</v>
      </c>
      <c r="C76" s="42" t="s">
        <v>59</v>
      </c>
      <c r="D76" s="41">
        <v>39182</v>
      </c>
      <c r="E76" s="43">
        <v>2200000</v>
      </c>
      <c r="F76" s="44" t="s">
        <v>0</v>
      </c>
      <c r="G76" s="45">
        <v>4.5999999999999996</v>
      </c>
      <c r="H76" s="43">
        <f t="shared" si="2"/>
        <v>2200000</v>
      </c>
      <c r="I76" s="81"/>
      <c r="J76" s="81"/>
      <c r="K76" s="81"/>
      <c r="L76" s="81"/>
      <c r="M76" s="81"/>
      <c r="N76" s="81"/>
      <c r="O76" s="81"/>
      <c r="P76" s="81"/>
      <c r="Q76" s="1"/>
    </row>
    <row r="77" spans="1:17" ht="16.5" customHeight="1" x14ac:dyDescent="0.25">
      <c r="A77" s="1"/>
      <c r="B77" s="41">
        <v>47455</v>
      </c>
      <c r="C77" s="42" t="s">
        <v>111</v>
      </c>
      <c r="D77" s="41">
        <v>45233</v>
      </c>
      <c r="E77" s="43">
        <v>5000000</v>
      </c>
      <c r="F77" s="44" t="s">
        <v>0</v>
      </c>
      <c r="G77" s="45">
        <v>4.5919999999999996</v>
      </c>
      <c r="H77" s="43">
        <f t="shared" si="2"/>
        <v>5000000</v>
      </c>
      <c r="I77" s="81"/>
      <c r="J77" s="81"/>
      <c r="K77" s="81"/>
      <c r="L77" s="81"/>
      <c r="M77" s="81"/>
      <c r="N77" s="81"/>
      <c r="O77" s="81"/>
      <c r="P77" s="81"/>
      <c r="Q77" s="1"/>
    </row>
    <row r="78" spans="1:17" ht="16.5" customHeight="1" x14ac:dyDescent="0.25">
      <c r="A78" s="1"/>
      <c r="B78" s="41">
        <v>47274</v>
      </c>
      <c r="C78" s="42" t="s">
        <v>113</v>
      </c>
      <c r="D78" s="41">
        <v>45446</v>
      </c>
      <c r="E78" s="43">
        <v>12427000</v>
      </c>
      <c r="F78" s="44" t="s">
        <v>0</v>
      </c>
      <c r="G78" s="45">
        <v>4</v>
      </c>
      <c r="H78" s="43">
        <v>12427000</v>
      </c>
      <c r="I78" s="81"/>
      <c r="J78" s="81"/>
      <c r="K78" s="81"/>
      <c r="L78" s="81"/>
      <c r="M78" s="81"/>
      <c r="N78" s="81"/>
      <c r="O78" s="81"/>
      <c r="P78" s="81"/>
      <c r="Q78" s="1"/>
    </row>
    <row r="79" spans="1:17" ht="16.5" customHeight="1" x14ac:dyDescent="0.25">
      <c r="A79" s="1"/>
      <c r="B79" s="41">
        <v>47274</v>
      </c>
      <c r="C79" s="42" t="s">
        <v>114</v>
      </c>
      <c r="D79" s="41">
        <v>45448</v>
      </c>
      <c r="E79" s="43">
        <v>15000000</v>
      </c>
      <c r="F79" s="44" t="s">
        <v>0</v>
      </c>
      <c r="G79" s="45">
        <v>3.9990000000000001</v>
      </c>
      <c r="H79" s="43">
        <v>15000000</v>
      </c>
      <c r="I79" s="81"/>
      <c r="J79" s="81"/>
      <c r="K79" s="81"/>
      <c r="L79" s="81"/>
      <c r="M79" s="81"/>
      <c r="N79" s="81"/>
      <c r="O79" s="81"/>
      <c r="P79" s="81"/>
      <c r="Q79" s="1"/>
    </row>
    <row r="80" spans="1:17" ht="16.5" customHeight="1" x14ac:dyDescent="0.25">
      <c r="A80" s="1"/>
      <c r="B80" s="41">
        <v>47274</v>
      </c>
      <c r="C80" s="42" t="s">
        <v>115</v>
      </c>
      <c r="D80" s="41">
        <v>45448</v>
      </c>
      <c r="E80" s="43">
        <v>15000000</v>
      </c>
      <c r="F80" s="44" t="s">
        <v>0</v>
      </c>
      <c r="G80" s="45">
        <v>3.9990000000000001</v>
      </c>
      <c r="H80" s="43">
        <v>15000000</v>
      </c>
      <c r="I80" s="81"/>
      <c r="J80" s="81"/>
      <c r="K80" s="81"/>
      <c r="L80" s="81"/>
      <c r="M80" s="81"/>
      <c r="N80" s="81"/>
      <c r="O80" s="81"/>
      <c r="P80" s="81"/>
      <c r="Q80" s="1"/>
    </row>
    <row r="81" spans="1:17" ht="16.5" customHeight="1" x14ac:dyDescent="0.25">
      <c r="A81" s="1"/>
      <c r="B81" s="41">
        <v>47455</v>
      </c>
      <c r="C81" s="42" t="s">
        <v>112</v>
      </c>
      <c r="D81" s="41">
        <v>45261</v>
      </c>
      <c r="E81" s="43">
        <v>7000000</v>
      </c>
      <c r="F81" s="44" t="s">
        <v>0</v>
      </c>
      <c r="G81" s="45">
        <v>4.008</v>
      </c>
      <c r="H81" s="43">
        <f t="shared" si="2"/>
        <v>7000000</v>
      </c>
      <c r="I81" s="81"/>
      <c r="J81" s="81"/>
      <c r="K81" s="81"/>
      <c r="L81" s="81"/>
      <c r="M81" s="81"/>
      <c r="N81" s="81"/>
      <c r="O81" s="81"/>
      <c r="P81" s="81"/>
      <c r="Q81" s="1"/>
    </row>
    <row r="82" spans="1:17" ht="16.5" customHeight="1" x14ac:dyDescent="0.25">
      <c r="A82" s="1"/>
      <c r="B82" s="41">
        <v>47668</v>
      </c>
      <c r="C82" s="42" t="s">
        <v>95</v>
      </c>
      <c r="D82" s="41">
        <v>45111</v>
      </c>
      <c r="E82" s="43">
        <v>6000000</v>
      </c>
      <c r="F82" s="44" t="s">
        <v>0</v>
      </c>
      <c r="G82" s="45">
        <v>4.0369999999999999</v>
      </c>
      <c r="H82" s="43">
        <f t="shared" si="2"/>
        <v>6000000</v>
      </c>
      <c r="I82" s="81"/>
      <c r="J82" s="81"/>
      <c r="K82" s="81"/>
      <c r="L82" s="81"/>
      <c r="M82" s="81"/>
      <c r="N82" s="81"/>
      <c r="O82" s="81"/>
      <c r="P82" s="81"/>
      <c r="Q82" s="1"/>
    </row>
    <row r="83" spans="1:17" ht="16.5" customHeight="1" x14ac:dyDescent="0.25">
      <c r="A83" s="1"/>
      <c r="B83" s="41">
        <v>47820</v>
      </c>
      <c r="C83" s="42" t="s">
        <v>58</v>
      </c>
      <c r="D83" s="41">
        <v>40515</v>
      </c>
      <c r="E83" s="43">
        <v>9000000</v>
      </c>
      <c r="F83" s="44" t="s">
        <v>0</v>
      </c>
      <c r="G83" s="45">
        <v>4.32</v>
      </c>
      <c r="H83" s="43">
        <f t="shared" si="2"/>
        <v>9000000</v>
      </c>
      <c r="I83" s="81"/>
      <c r="J83" s="81"/>
      <c r="K83" s="81"/>
      <c r="L83" s="81"/>
      <c r="M83" s="81"/>
      <c r="N83" s="81"/>
      <c r="O83" s="81"/>
      <c r="P83" s="81"/>
      <c r="Q83" s="1"/>
    </row>
    <row r="84" spans="1:17" ht="16.5" customHeight="1" x14ac:dyDescent="0.25">
      <c r="A84" s="1"/>
      <c r="B84" s="41">
        <v>48183</v>
      </c>
      <c r="C84" s="42" t="s">
        <v>119</v>
      </c>
      <c r="D84" s="41">
        <v>45628</v>
      </c>
      <c r="E84" s="43">
        <v>6000000</v>
      </c>
      <c r="F84" s="44" t="s">
        <v>0</v>
      </c>
      <c r="G84" s="45">
        <v>3.6970000000000001</v>
      </c>
      <c r="H84" s="43">
        <v>6000000</v>
      </c>
      <c r="I84" s="81"/>
      <c r="J84" s="81"/>
      <c r="K84" s="81"/>
      <c r="L84" s="81"/>
      <c r="M84" s="81"/>
      <c r="N84" s="81"/>
      <c r="O84" s="81"/>
      <c r="P84" s="81"/>
      <c r="Q84" s="1"/>
    </row>
    <row r="85" spans="1:17" s="142" customFormat="1" ht="16.5" customHeight="1" x14ac:dyDescent="0.25">
      <c r="A85" s="140"/>
      <c r="B85" s="41">
        <v>48275</v>
      </c>
      <c r="C85" s="42" t="s">
        <v>129</v>
      </c>
      <c r="D85" s="41">
        <v>46083</v>
      </c>
      <c r="E85" s="43">
        <v>3000000</v>
      </c>
      <c r="F85" s="44" t="s">
        <v>0</v>
      </c>
      <c r="G85" s="45">
        <v>3.09</v>
      </c>
      <c r="H85" s="43">
        <f t="shared" ref="H85" si="3">E85</f>
        <v>3000000</v>
      </c>
      <c r="I85" s="141"/>
      <c r="J85" s="141"/>
      <c r="K85" s="141"/>
      <c r="L85" s="141"/>
      <c r="M85" s="141"/>
      <c r="N85" s="141"/>
      <c r="O85" s="141"/>
      <c r="P85" s="141"/>
      <c r="Q85" s="140"/>
    </row>
    <row r="86" spans="1:17" ht="16.5" customHeight="1" x14ac:dyDescent="0.25">
      <c r="A86" s="1"/>
      <c r="B86" s="41">
        <v>48914</v>
      </c>
      <c r="C86" s="42" t="s">
        <v>57</v>
      </c>
      <c r="D86" s="41">
        <v>41609</v>
      </c>
      <c r="E86" s="43">
        <v>9800000</v>
      </c>
      <c r="F86" s="44" t="s">
        <v>0</v>
      </c>
      <c r="G86" s="45">
        <v>3.94</v>
      </c>
      <c r="H86" s="43">
        <f t="shared" si="2"/>
        <v>9800000</v>
      </c>
      <c r="I86" s="81"/>
      <c r="J86" s="81"/>
      <c r="K86" s="81"/>
      <c r="L86" s="81"/>
      <c r="M86" s="81"/>
      <c r="N86" s="81"/>
      <c r="O86" s="81"/>
      <c r="P86" s="81"/>
      <c r="Q86" s="1"/>
    </row>
    <row r="87" spans="1:17" ht="16.5" customHeight="1" x14ac:dyDescent="0.25">
      <c r="A87" s="1"/>
      <c r="B87" s="41">
        <v>49100</v>
      </c>
      <c r="C87" s="42" t="s">
        <v>56</v>
      </c>
      <c r="D87" s="41">
        <v>41795</v>
      </c>
      <c r="E87" s="43">
        <v>13100000</v>
      </c>
      <c r="F87" s="44" t="s">
        <v>0</v>
      </c>
      <c r="G87" s="45">
        <v>3.51</v>
      </c>
      <c r="H87" s="43">
        <f t="shared" si="2"/>
        <v>13100000</v>
      </c>
      <c r="I87" s="81"/>
      <c r="J87" s="81"/>
      <c r="K87" s="81"/>
      <c r="L87" s="81"/>
      <c r="M87" s="81"/>
      <c r="N87" s="81"/>
      <c r="O87" s="81"/>
      <c r="P87" s="81"/>
      <c r="Q87" s="1"/>
    </row>
    <row r="88" spans="1:17" ht="16.5" customHeight="1" x14ac:dyDescent="0.25">
      <c r="A88" s="1"/>
      <c r="B88" s="41">
        <v>49646</v>
      </c>
      <c r="C88" s="42" t="s">
        <v>128</v>
      </c>
      <c r="D88" s="41">
        <v>45994</v>
      </c>
      <c r="E88" s="43">
        <v>50000000</v>
      </c>
      <c r="F88" s="44" t="s">
        <v>0</v>
      </c>
      <c r="G88" s="45">
        <v>3.6720000000000002</v>
      </c>
      <c r="H88" s="43">
        <f t="shared" ref="H88" si="4">E88</f>
        <v>50000000</v>
      </c>
      <c r="I88" s="81"/>
      <c r="J88" s="81"/>
      <c r="K88" s="81"/>
      <c r="L88" s="81"/>
      <c r="M88" s="81"/>
      <c r="N88" s="81"/>
      <c r="O88" s="81"/>
      <c r="P88" s="81"/>
      <c r="Q88" s="1"/>
    </row>
    <row r="89" spans="1:17" ht="16.5" customHeight="1" x14ac:dyDescent="0.25">
      <c r="A89" s="1"/>
      <c r="B89" s="41">
        <v>49500</v>
      </c>
      <c r="C89" s="42" t="s">
        <v>55</v>
      </c>
      <c r="D89" s="41">
        <v>38543</v>
      </c>
      <c r="E89" s="43">
        <v>14147000</v>
      </c>
      <c r="F89" s="44" t="s">
        <v>0</v>
      </c>
      <c r="G89" s="45">
        <v>4.71</v>
      </c>
      <c r="H89" s="43">
        <f t="shared" si="2"/>
        <v>14147000</v>
      </c>
      <c r="I89" s="81"/>
      <c r="J89" s="81"/>
      <c r="K89" s="81"/>
      <c r="L89" s="81"/>
      <c r="M89" s="81"/>
      <c r="N89" s="81"/>
      <c r="O89" s="81"/>
      <c r="P89" s="81"/>
      <c r="Q89" s="1"/>
    </row>
    <row r="90" spans="1:17" ht="16.5" customHeight="1" x14ac:dyDescent="0.25">
      <c r="A90" s="1"/>
      <c r="B90" s="41">
        <v>49655</v>
      </c>
      <c r="C90" s="42" t="s">
        <v>54</v>
      </c>
      <c r="D90" s="41">
        <v>42350</v>
      </c>
      <c r="E90" s="43">
        <v>2407000</v>
      </c>
      <c r="F90" s="44" t="s">
        <v>0</v>
      </c>
      <c r="G90" s="45">
        <v>3.29</v>
      </c>
      <c r="H90" s="43">
        <f t="shared" si="2"/>
        <v>2407000</v>
      </c>
      <c r="I90" s="81"/>
      <c r="J90" s="81"/>
      <c r="K90" s="81"/>
      <c r="L90" s="81"/>
      <c r="M90" s="81"/>
      <c r="N90" s="81"/>
      <c r="O90" s="81"/>
      <c r="P90" s="81"/>
      <c r="Q90" s="1"/>
    </row>
    <row r="91" spans="1:17" ht="16.5" customHeight="1" x14ac:dyDescent="0.25">
      <c r="A91" s="1"/>
      <c r="B91" s="41">
        <v>49684</v>
      </c>
      <c r="C91" s="42" t="s">
        <v>53</v>
      </c>
      <c r="D91" s="41">
        <v>42379</v>
      </c>
      <c r="E91" s="43">
        <v>2400000</v>
      </c>
      <c r="F91" s="44" t="s">
        <v>0</v>
      </c>
      <c r="G91" s="45">
        <v>3.18</v>
      </c>
      <c r="H91" s="43">
        <f t="shared" si="2"/>
        <v>2400000</v>
      </c>
      <c r="I91" s="81"/>
      <c r="J91" s="81"/>
      <c r="K91" s="81"/>
      <c r="L91" s="81"/>
      <c r="M91" s="81"/>
      <c r="N91" s="81"/>
      <c r="O91" s="81"/>
      <c r="P91" s="81"/>
      <c r="Q91" s="1"/>
    </row>
    <row r="92" spans="1:17" ht="16.5" customHeight="1" x14ac:dyDescent="0.25">
      <c r="A92" s="1"/>
      <c r="B92" s="41">
        <v>49804</v>
      </c>
      <c r="C92" s="42" t="s">
        <v>52</v>
      </c>
      <c r="D92" s="41">
        <v>42499</v>
      </c>
      <c r="E92" s="43">
        <v>22010000</v>
      </c>
      <c r="F92" s="44" t="s">
        <v>0</v>
      </c>
      <c r="G92" s="45">
        <v>3.17</v>
      </c>
      <c r="H92" s="43">
        <f t="shared" si="2"/>
        <v>22010000</v>
      </c>
      <c r="I92" s="81"/>
      <c r="J92" s="81"/>
      <c r="K92" s="81"/>
      <c r="L92" s="81"/>
      <c r="M92" s="81"/>
      <c r="N92" s="81"/>
      <c r="O92" s="81"/>
      <c r="P92" s="81"/>
      <c r="Q92" s="1"/>
    </row>
    <row r="93" spans="1:17" ht="16.5" customHeight="1" x14ac:dyDescent="0.25">
      <c r="A93" s="1"/>
      <c r="B93" s="41">
        <v>49828</v>
      </c>
      <c r="C93" s="42" t="s">
        <v>51</v>
      </c>
      <c r="D93" s="41">
        <v>42523</v>
      </c>
      <c r="E93" s="43">
        <v>23557000</v>
      </c>
      <c r="F93" s="44" t="s">
        <v>0</v>
      </c>
      <c r="G93" s="45">
        <v>3.18</v>
      </c>
      <c r="H93" s="43">
        <f t="shared" si="2"/>
        <v>23557000</v>
      </c>
      <c r="I93" s="81"/>
      <c r="J93" s="81"/>
      <c r="K93" s="81"/>
      <c r="L93" s="81"/>
      <c r="M93" s="81"/>
      <c r="N93" s="81"/>
      <c r="O93" s="81"/>
      <c r="P93" s="81"/>
      <c r="Q93" s="1"/>
    </row>
    <row r="94" spans="1:17" ht="16.5" customHeight="1" x14ac:dyDescent="0.25">
      <c r="A94" s="1"/>
      <c r="B94" s="41">
        <v>49860</v>
      </c>
      <c r="C94" s="42" t="s">
        <v>50</v>
      </c>
      <c r="D94" s="41">
        <v>42555</v>
      </c>
      <c r="E94" s="43">
        <v>15552000</v>
      </c>
      <c r="F94" s="44" t="s">
        <v>0</v>
      </c>
      <c r="G94" s="45">
        <v>2.93</v>
      </c>
      <c r="H94" s="43">
        <f t="shared" si="2"/>
        <v>15552000</v>
      </c>
      <c r="I94" s="81"/>
      <c r="J94" s="81"/>
      <c r="K94" s="81"/>
      <c r="L94" s="81"/>
      <c r="M94" s="81"/>
      <c r="N94" s="81"/>
      <c r="O94" s="81"/>
      <c r="P94" s="81"/>
      <c r="Q94" s="1"/>
    </row>
    <row r="95" spans="1:17" ht="16.5" customHeight="1" x14ac:dyDescent="0.25">
      <c r="A95" s="1"/>
      <c r="B95" s="41">
        <v>49982</v>
      </c>
      <c r="C95" s="42" t="s">
        <v>49</v>
      </c>
      <c r="D95" s="41">
        <v>42677</v>
      </c>
      <c r="E95" s="43">
        <v>4575000</v>
      </c>
      <c r="F95" s="44" t="s">
        <v>0</v>
      </c>
      <c r="G95" s="45">
        <v>2.94</v>
      </c>
      <c r="H95" s="43">
        <f t="shared" si="2"/>
        <v>4575000</v>
      </c>
      <c r="I95" s="81"/>
      <c r="J95" s="81"/>
      <c r="K95" s="81"/>
      <c r="L95" s="81"/>
      <c r="M95" s="81"/>
      <c r="N95" s="81"/>
      <c r="O95" s="81"/>
      <c r="P95" s="81"/>
      <c r="Q95" s="1"/>
    </row>
    <row r="96" spans="1:17" ht="16.5" customHeight="1" x14ac:dyDescent="0.25">
      <c r="A96" s="1"/>
      <c r="B96" s="41">
        <v>49982</v>
      </c>
      <c r="C96" s="42" t="s">
        <v>48</v>
      </c>
      <c r="D96" s="41">
        <v>44503</v>
      </c>
      <c r="E96" s="43">
        <v>1525000</v>
      </c>
      <c r="F96" s="44" t="s">
        <v>0</v>
      </c>
      <c r="G96" s="45">
        <v>2.4900000000000002</v>
      </c>
      <c r="H96" s="43">
        <f t="shared" si="2"/>
        <v>1525000</v>
      </c>
      <c r="I96" s="81"/>
      <c r="J96" s="81"/>
      <c r="K96" s="81"/>
      <c r="L96" s="81"/>
      <c r="M96" s="81"/>
      <c r="N96" s="81"/>
      <c r="O96" s="81"/>
      <c r="P96" s="81"/>
      <c r="Q96" s="1"/>
    </row>
    <row r="97" spans="1:17" ht="16.5" customHeight="1" x14ac:dyDescent="0.25">
      <c r="A97" s="1"/>
      <c r="B97" s="41">
        <v>50010</v>
      </c>
      <c r="C97" s="42" t="s">
        <v>47</v>
      </c>
      <c r="D97" s="41">
        <v>44531</v>
      </c>
      <c r="E97" s="43">
        <v>3900000</v>
      </c>
      <c r="F97" s="44" t="s">
        <v>0</v>
      </c>
      <c r="G97" s="45">
        <v>2.7</v>
      </c>
      <c r="H97" s="43">
        <f t="shared" si="2"/>
        <v>3900000</v>
      </c>
      <c r="I97" s="81"/>
      <c r="J97" s="81"/>
      <c r="K97" s="81"/>
      <c r="L97" s="81"/>
      <c r="M97" s="81"/>
      <c r="N97" s="81"/>
      <c r="O97" s="81"/>
      <c r="P97" s="81"/>
      <c r="Q97" s="1"/>
    </row>
    <row r="98" spans="1:17" ht="16.5" customHeight="1" x14ac:dyDescent="0.25">
      <c r="A98" s="1"/>
      <c r="B98" s="41">
        <v>50140</v>
      </c>
      <c r="C98" s="42" t="s">
        <v>46</v>
      </c>
      <c r="D98" s="41">
        <v>42835</v>
      </c>
      <c r="E98" s="43">
        <v>2800000</v>
      </c>
      <c r="F98" s="44" t="s">
        <v>0</v>
      </c>
      <c r="G98" s="45">
        <v>3.2</v>
      </c>
      <c r="H98" s="43">
        <f t="shared" si="2"/>
        <v>2800000</v>
      </c>
      <c r="I98" s="81"/>
      <c r="J98" s="81"/>
      <c r="K98" s="81"/>
      <c r="L98" s="81"/>
      <c r="M98" s="81"/>
      <c r="N98" s="81"/>
      <c r="O98" s="81"/>
      <c r="P98" s="81"/>
      <c r="Q98" s="1"/>
    </row>
    <row r="99" spans="1:17" ht="16.5" customHeight="1" x14ac:dyDescent="0.25">
      <c r="A99" s="1"/>
      <c r="B99" s="41">
        <v>50171</v>
      </c>
      <c r="C99" s="42" t="s">
        <v>45</v>
      </c>
      <c r="D99" s="41">
        <v>42866</v>
      </c>
      <c r="E99" s="43">
        <v>2600000</v>
      </c>
      <c r="F99" s="44" t="s">
        <v>0</v>
      </c>
      <c r="G99" s="45">
        <v>3.02</v>
      </c>
      <c r="H99" s="43">
        <f t="shared" si="2"/>
        <v>2600000</v>
      </c>
      <c r="I99" s="81"/>
      <c r="J99" s="81"/>
      <c r="K99" s="81"/>
      <c r="L99" s="81"/>
      <c r="M99" s="81"/>
      <c r="N99" s="81"/>
      <c r="O99" s="81"/>
      <c r="P99" s="81"/>
      <c r="Q99" s="1"/>
    </row>
    <row r="100" spans="1:17" ht="16.5" customHeight="1" x14ac:dyDescent="0.25">
      <c r="A100" s="1"/>
      <c r="B100" s="41">
        <v>50202</v>
      </c>
      <c r="C100" s="42" t="s">
        <v>44</v>
      </c>
      <c r="D100" s="41">
        <v>44725</v>
      </c>
      <c r="E100" s="43">
        <v>3900000</v>
      </c>
      <c r="F100" s="44" t="s">
        <v>0</v>
      </c>
      <c r="G100" s="45">
        <v>4.1100000000000003</v>
      </c>
      <c r="H100" s="43">
        <f t="shared" si="2"/>
        <v>3900000</v>
      </c>
      <c r="I100" s="81"/>
      <c r="J100" s="81"/>
      <c r="K100" s="81"/>
      <c r="L100" s="81"/>
      <c r="M100" s="81"/>
      <c r="N100" s="81"/>
      <c r="O100" s="81"/>
      <c r="P100" s="81"/>
      <c r="Q100" s="1"/>
    </row>
    <row r="101" spans="1:17" ht="16.5" customHeight="1" x14ac:dyDescent="0.25">
      <c r="A101" s="1"/>
      <c r="B101" s="41">
        <v>50202</v>
      </c>
      <c r="C101" s="42" t="s">
        <v>43</v>
      </c>
      <c r="D101" s="41">
        <v>42897</v>
      </c>
      <c r="E101" s="43">
        <v>18991000</v>
      </c>
      <c r="F101" s="44" t="s">
        <v>0</v>
      </c>
      <c r="G101" s="45">
        <v>2.85</v>
      </c>
      <c r="H101" s="43">
        <f t="shared" si="2"/>
        <v>18991000</v>
      </c>
      <c r="I101" s="81"/>
      <c r="J101" s="81"/>
      <c r="K101" s="81"/>
      <c r="L101" s="81"/>
      <c r="M101" s="81"/>
      <c r="N101" s="81"/>
      <c r="O101" s="81"/>
      <c r="P101" s="81"/>
      <c r="Q101" s="1"/>
    </row>
    <row r="102" spans="1:17" ht="16.5" customHeight="1" x14ac:dyDescent="0.25">
      <c r="A102" s="1"/>
      <c r="B102" s="41">
        <v>50467</v>
      </c>
      <c r="C102" s="42" t="s">
        <v>42</v>
      </c>
      <c r="D102" s="41">
        <v>43162</v>
      </c>
      <c r="E102" s="43">
        <v>5000000</v>
      </c>
      <c r="F102" s="44" t="s">
        <v>0</v>
      </c>
      <c r="G102" s="45">
        <v>3.15</v>
      </c>
      <c r="H102" s="43">
        <f t="shared" si="2"/>
        <v>5000000</v>
      </c>
      <c r="I102" s="81"/>
      <c r="J102" s="81"/>
      <c r="K102" s="81"/>
      <c r="L102" s="81"/>
      <c r="M102" s="81"/>
      <c r="N102" s="81"/>
      <c r="O102" s="81"/>
      <c r="P102" s="81"/>
      <c r="Q102" s="1"/>
    </row>
    <row r="103" spans="1:17" ht="16.5" customHeight="1" x14ac:dyDescent="0.25">
      <c r="A103" s="1"/>
      <c r="B103" s="41">
        <v>50597</v>
      </c>
      <c r="C103" s="42" t="s">
        <v>41</v>
      </c>
      <c r="D103" s="41">
        <v>39640</v>
      </c>
      <c r="E103" s="43">
        <v>23684000</v>
      </c>
      <c r="F103" s="44" t="s">
        <v>0</v>
      </c>
      <c r="G103" s="45">
        <v>4.71</v>
      </c>
      <c r="H103" s="43">
        <f t="shared" si="2"/>
        <v>23684000</v>
      </c>
      <c r="I103" s="81"/>
      <c r="J103" s="81"/>
      <c r="K103" s="81"/>
      <c r="L103" s="81"/>
      <c r="M103" s="81"/>
      <c r="N103" s="81"/>
      <c r="O103" s="81"/>
      <c r="P103" s="81"/>
      <c r="Q103" s="1"/>
    </row>
    <row r="104" spans="1:17" ht="16.5" customHeight="1" x14ac:dyDescent="0.25">
      <c r="A104" s="1"/>
      <c r="B104" s="41">
        <v>51014</v>
      </c>
      <c r="C104" s="42" t="s">
        <v>40</v>
      </c>
      <c r="D104" s="41">
        <v>43709</v>
      </c>
      <c r="E104" s="43">
        <v>4500000</v>
      </c>
      <c r="F104" s="44" t="s">
        <v>0</v>
      </c>
      <c r="G104" s="45">
        <v>2.39</v>
      </c>
      <c r="H104" s="43">
        <f t="shared" si="2"/>
        <v>4500000</v>
      </c>
      <c r="I104" s="81"/>
      <c r="J104" s="81"/>
      <c r="K104" s="81"/>
      <c r="L104" s="81"/>
      <c r="M104" s="81"/>
      <c r="N104" s="81"/>
      <c r="O104" s="81"/>
      <c r="P104" s="81"/>
      <c r="Q104" s="1"/>
    </row>
    <row r="105" spans="1:17" ht="16.5" customHeight="1" x14ac:dyDescent="0.25">
      <c r="A105" s="1"/>
      <c r="B105" s="41">
        <v>51105</v>
      </c>
      <c r="C105" s="42" t="s">
        <v>39</v>
      </c>
      <c r="D105" s="41">
        <v>43800</v>
      </c>
      <c r="E105" s="43">
        <v>33000000</v>
      </c>
      <c r="F105" s="44" t="s">
        <v>0</v>
      </c>
      <c r="G105" s="45">
        <v>2.46</v>
      </c>
      <c r="H105" s="43">
        <f t="shared" si="2"/>
        <v>33000000</v>
      </c>
      <c r="I105" s="81"/>
      <c r="J105" s="81"/>
      <c r="K105" s="81"/>
      <c r="L105" s="81"/>
      <c r="M105" s="81"/>
      <c r="N105" s="81"/>
      <c r="O105" s="81"/>
      <c r="P105" s="81"/>
      <c r="Q105" s="1"/>
    </row>
    <row r="106" spans="1:17" ht="16.5" customHeight="1" x14ac:dyDescent="0.25">
      <c r="A106" s="1"/>
      <c r="B106" s="41">
        <v>51196</v>
      </c>
      <c r="C106" s="42" t="s">
        <v>38</v>
      </c>
      <c r="D106" s="41">
        <v>43891</v>
      </c>
      <c r="E106" s="43">
        <v>5093000</v>
      </c>
      <c r="F106" s="44" t="s">
        <v>0</v>
      </c>
      <c r="G106" s="45">
        <v>2.2000000000000002</v>
      </c>
      <c r="H106" s="43">
        <f t="shared" si="2"/>
        <v>5093000</v>
      </c>
      <c r="I106" s="81"/>
      <c r="J106" s="81"/>
      <c r="K106" s="81"/>
      <c r="L106" s="81"/>
      <c r="M106" s="81"/>
      <c r="N106" s="81"/>
      <c r="O106" s="81"/>
      <c r="P106" s="81"/>
      <c r="Q106" s="1"/>
    </row>
    <row r="107" spans="1:17" ht="16.5" customHeight="1" x14ac:dyDescent="0.25">
      <c r="A107" s="1"/>
      <c r="B107" s="41">
        <v>51196</v>
      </c>
      <c r="C107" s="42" t="s">
        <v>37</v>
      </c>
      <c r="D107" s="41">
        <v>42064</v>
      </c>
      <c r="E107" s="43">
        <v>10174000</v>
      </c>
      <c r="F107" s="44" t="s">
        <v>0</v>
      </c>
      <c r="G107" s="45">
        <v>2.77</v>
      </c>
      <c r="H107" s="43">
        <f t="shared" si="2"/>
        <v>10174000</v>
      </c>
      <c r="I107" s="81"/>
      <c r="J107" s="81"/>
      <c r="K107" s="81"/>
      <c r="L107" s="81"/>
      <c r="M107" s="81"/>
      <c r="N107" s="81"/>
      <c r="O107" s="81"/>
      <c r="P107" s="81"/>
      <c r="Q107" s="1"/>
    </row>
    <row r="108" spans="1:17" ht="16.5" customHeight="1" x14ac:dyDescent="0.25">
      <c r="A108" s="1"/>
      <c r="B108" s="41">
        <v>51259</v>
      </c>
      <c r="C108" s="42" t="s">
        <v>36</v>
      </c>
      <c r="D108" s="41">
        <v>40301</v>
      </c>
      <c r="E108" s="43">
        <v>13000000</v>
      </c>
      <c r="F108" s="44" t="s">
        <v>0</v>
      </c>
      <c r="G108" s="45">
        <v>4.8</v>
      </c>
      <c r="H108" s="43">
        <f t="shared" si="2"/>
        <v>13000000</v>
      </c>
      <c r="I108" s="81"/>
      <c r="J108" s="81"/>
      <c r="K108" s="81"/>
      <c r="L108" s="81"/>
      <c r="M108" s="81"/>
      <c r="N108" s="81"/>
      <c r="O108" s="81"/>
      <c r="P108" s="81"/>
      <c r="Q108" s="1"/>
    </row>
    <row r="109" spans="1:17" ht="16.5" customHeight="1" x14ac:dyDescent="0.25">
      <c r="A109" s="1"/>
      <c r="B109" s="41">
        <v>51561</v>
      </c>
      <c r="C109" s="42" t="s">
        <v>35</v>
      </c>
      <c r="D109" s="41">
        <v>42430</v>
      </c>
      <c r="E109" s="43">
        <v>10718000</v>
      </c>
      <c r="F109" s="44" t="s">
        <v>0</v>
      </c>
      <c r="G109" s="45">
        <v>3.29</v>
      </c>
      <c r="H109" s="43">
        <f t="shared" si="2"/>
        <v>10718000</v>
      </c>
      <c r="I109" s="81"/>
      <c r="J109" s="81"/>
      <c r="K109" s="81"/>
      <c r="L109" s="81"/>
      <c r="M109" s="81"/>
      <c r="N109" s="81"/>
      <c r="O109" s="81"/>
      <c r="P109" s="81"/>
      <c r="Q109" s="1"/>
    </row>
    <row r="110" spans="1:17" ht="16.5" customHeight="1" x14ac:dyDescent="0.25">
      <c r="A110" s="1"/>
      <c r="B110" s="41">
        <v>51561</v>
      </c>
      <c r="C110" s="42" t="s">
        <v>34</v>
      </c>
      <c r="D110" s="41">
        <v>43160</v>
      </c>
      <c r="E110" s="43">
        <v>4600000</v>
      </c>
      <c r="F110" s="44" t="s">
        <v>0</v>
      </c>
      <c r="G110" s="45">
        <v>3.16</v>
      </c>
      <c r="H110" s="43">
        <f t="shared" si="2"/>
        <v>4600000</v>
      </c>
      <c r="I110" s="81"/>
      <c r="J110" s="81"/>
      <c r="K110" s="81"/>
      <c r="L110" s="81"/>
      <c r="M110" s="81"/>
      <c r="N110" s="81"/>
      <c r="O110" s="81"/>
      <c r="P110" s="81"/>
      <c r="Q110" s="1"/>
    </row>
    <row r="111" spans="1:17" ht="16.5" customHeight="1" x14ac:dyDescent="0.25">
      <c r="A111" s="1"/>
      <c r="B111" s="41">
        <v>51655</v>
      </c>
      <c r="C111" s="42" t="s">
        <v>33</v>
      </c>
      <c r="D111" s="41">
        <v>42524</v>
      </c>
      <c r="E111" s="43">
        <v>5000000</v>
      </c>
      <c r="F111" s="44" t="s">
        <v>0</v>
      </c>
      <c r="G111" s="45">
        <v>3.21</v>
      </c>
      <c r="H111" s="43">
        <f t="shared" si="2"/>
        <v>5000000</v>
      </c>
      <c r="I111" s="81"/>
      <c r="J111" s="81"/>
      <c r="K111" s="81"/>
      <c r="L111" s="81"/>
      <c r="M111" s="81"/>
      <c r="N111" s="81"/>
      <c r="O111" s="81"/>
      <c r="P111" s="81"/>
      <c r="Q111" s="1"/>
    </row>
    <row r="112" spans="1:17" ht="16.5" customHeight="1" x14ac:dyDescent="0.25">
      <c r="A112" s="1"/>
      <c r="B112" s="41">
        <v>51926</v>
      </c>
      <c r="C112" s="42" t="s">
        <v>32</v>
      </c>
      <c r="D112" s="41">
        <v>40969</v>
      </c>
      <c r="E112" s="43">
        <v>76300000</v>
      </c>
      <c r="F112" s="44" t="s">
        <v>0</v>
      </c>
      <c r="G112" s="45">
        <v>3.44</v>
      </c>
      <c r="H112" s="43">
        <f t="shared" si="2"/>
        <v>76300000</v>
      </c>
      <c r="I112" s="81"/>
      <c r="J112" s="81"/>
      <c r="K112" s="81"/>
      <c r="L112" s="81"/>
      <c r="M112" s="81"/>
      <c r="N112" s="81"/>
      <c r="O112" s="81"/>
      <c r="P112" s="81"/>
      <c r="Q112" s="1"/>
    </row>
    <row r="113" spans="1:17" ht="16.5" customHeight="1" x14ac:dyDescent="0.25">
      <c r="A113" s="1"/>
      <c r="B113" s="41">
        <v>52053</v>
      </c>
      <c r="C113" s="42" t="s">
        <v>31</v>
      </c>
      <c r="D113" s="41">
        <v>44748</v>
      </c>
      <c r="E113" s="43">
        <v>12705000</v>
      </c>
      <c r="F113" s="44" t="s">
        <v>0</v>
      </c>
      <c r="G113" s="45">
        <v>4.32</v>
      </c>
      <c r="H113" s="43">
        <f t="shared" si="2"/>
        <v>12705000</v>
      </c>
      <c r="I113" s="81"/>
      <c r="J113" s="81"/>
      <c r="K113" s="81"/>
      <c r="L113" s="81"/>
      <c r="M113" s="81"/>
      <c r="N113" s="81"/>
      <c r="O113" s="81"/>
      <c r="P113" s="81"/>
      <c r="Q113" s="1"/>
    </row>
    <row r="114" spans="1:17" ht="16.5" customHeight="1" x14ac:dyDescent="0.25">
      <c r="A114" s="1"/>
      <c r="B114" s="41">
        <v>52053</v>
      </c>
      <c r="C114" s="42" t="s">
        <v>30</v>
      </c>
      <c r="D114" s="41">
        <v>44748</v>
      </c>
      <c r="E114" s="43">
        <v>50000000</v>
      </c>
      <c r="F114" s="44" t="s">
        <v>0</v>
      </c>
      <c r="G114" s="45">
        <v>4.32</v>
      </c>
      <c r="H114" s="43">
        <f t="shared" si="2"/>
        <v>50000000</v>
      </c>
      <c r="I114" s="81"/>
      <c r="J114" s="81"/>
      <c r="K114" s="81"/>
      <c r="L114" s="81"/>
      <c r="M114" s="81"/>
      <c r="N114" s="81"/>
      <c r="O114" s="81"/>
      <c r="P114" s="81"/>
      <c r="Q114" s="1"/>
    </row>
    <row r="115" spans="1:17" ht="16.5" customHeight="1" x14ac:dyDescent="0.25">
      <c r="A115" s="1"/>
      <c r="B115" s="47"/>
      <c r="C115" s="48"/>
      <c r="D115" s="49"/>
      <c r="E115" s="50"/>
      <c r="F115" s="51"/>
      <c r="G115" s="52" t="s">
        <v>29</v>
      </c>
      <c r="H115" s="83">
        <f>SUM(H73:H114)</f>
        <v>552554000</v>
      </c>
      <c r="I115" s="81"/>
      <c r="J115" s="81"/>
      <c r="K115" s="81"/>
      <c r="L115" s="81"/>
      <c r="M115" s="81"/>
      <c r="N115" s="81"/>
      <c r="O115" s="81"/>
      <c r="P115" s="81"/>
      <c r="Q115" s="1"/>
    </row>
    <row r="116" spans="1:17" ht="16.5" customHeight="1" x14ac:dyDescent="0.25">
      <c r="A116" s="1"/>
      <c r="B116" s="84"/>
      <c r="C116" s="85"/>
      <c r="D116" s="86"/>
      <c r="E116" s="87"/>
      <c r="F116" s="88"/>
      <c r="G116" s="86"/>
      <c r="H116" s="89"/>
      <c r="I116" s="90"/>
      <c r="J116" s="90"/>
      <c r="K116" s="90"/>
      <c r="L116" s="90"/>
      <c r="M116" s="90"/>
      <c r="N116" s="90"/>
      <c r="O116" s="90"/>
      <c r="P116" s="90"/>
      <c r="Q116" s="1"/>
    </row>
    <row r="117" spans="1:17" ht="18" thickBot="1" x14ac:dyDescent="0.35">
      <c r="A117" s="1"/>
      <c r="B117" s="91"/>
      <c r="C117" s="92"/>
      <c r="D117" s="93"/>
      <c r="E117" s="93"/>
      <c r="F117" s="94"/>
      <c r="G117" s="95" t="s">
        <v>110</v>
      </c>
      <c r="H117" s="96">
        <f>H69+H53+H115+H42</f>
        <v>38421209385.520004</v>
      </c>
      <c r="I117" s="97"/>
      <c r="J117" s="97"/>
      <c r="K117" s="97"/>
      <c r="L117" s="97"/>
      <c r="M117" s="97"/>
      <c r="N117" s="97"/>
      <c r="O117" s="97"/>
      <c r="P117" s="97"/>
      <c r="Q117" s="1"/>
    </row>
    <row r="118" spans="1:17" ht="8.25" customHeight="1" thickTop="1" x14ac:dyDescent="0.25">
      <c r="A118" s="1"/>
      <c r="B118" s="98"/>
      <c r="C118" s="99"/>
      <c r="D118" s="100"/>
      <c r="E118" s="100"/>
      <c r="F118" s="101"/>
      <c r="G118" s="100"/>
      <c r="H118" s="102"/>
      <c r="I118" s="21"/>
      <c r="J118" s="21"/>
      <c r="K118" s="21"/>
      <c r="L118" s="21"/>
      <c r="M118" s="21"/>
      <c r="N118" s="21"/>
      <c r="O118" s="21"/>
      <c r="P118" s="21"/>
      <c r="Q118" s="1"/>
    </row>
    <row r="119" spans="1:17" s="109" customFormat="1" hidden="1" x14ac:dyDescent="0.25">
      <c r="B119" s="103"/>
      <c r="C119" s="103"/>
      <c r="D119" s="104"/>
      <c r="E119" s="105"/>
      <c r="F119" s="106"/>
      <c r="G119" s="107" t="s">
        <v>15</v>
      </c>
      <c r="H119" s="108">
        <v>30252536884.299999</v>
      </c>
      <c r="I119" s="103"/>
      <c r="J119" s="103"/>
      <c r="K119" s="103"/>
      <c r="L119" s="103"/>
      <c r="M119" s="103"/>
      <c r="N119" s="103"/>
      <c r="O119" s="103"/>
      <c r="P119" s="103"/>
    </row>
    <row r="120" spans="1:17" s="109" customFormat="1" hidden="1" x14ac:dyDescent="0.25">
      <c r="B120" s="103"/>
      <c r="C120" s="103"/>
      <c r="D120" s="104"/>
      <c r="E120" s="105"/>
      <c r="F120" s="106"/>
      <c r="G120" s="107" t="s">
        <v>14</v>
      </c>
      <c r="H120" s="108">
        <v>-1419634350.3</v>
      </c>
      <c r="I120" s="110"/>
      <c r="J120" s="110"/>
      <c r="K120" s="110"/>
      <c r="L120" s="110"/>
      <c r="M120" s="110"/>
      <c r="N120" s="110"/>
      <c r="O120" s="110"/>
      <c r="P120" s="110"/>
    </row>
    <row r="121" spans="1:17" s="109" customFormat="1" ht="15.75" hidden="1" thickBot="1" x14ac:dyDescent="0.3">
      <c r="B121" s="103"/>
      <c r="C121" s="103"/>
      <c r="D121" s="104"/>
      <c r="E121" s="105"/>
      <c r="F121" s="106"/>
      <c r="G121" s="107" t="s">
        <v>13</v>
      </c>
      <c r="H121" s="111">
        <f>H119+H120</f>
        <v>28832902534</v>
      </c>
      <c r="I121" s="110"/>
      <c r="J121" s="110"/>
      <c r="K121" s="110"/>
      <c r="L121" s="110"/>
      <c r="M121" s="110"/>
      <c r="N121" s="110"/>
      <c r="O121" s="110"/>
      <c r="P121" s="110"/>
    </row>
    <row r="122" spans="1:17" s="109" customFormat="1" ht="15.75" hidden="1" thickTop="1" x14ac:dyDescent="0.25">
      <c r="B122" s="103"/>
      <c r="C122" s="103"/>
      <c r="D122" s="104"/>
      <c r="E122" s="105"/>
      <c r="F122" s="106"/>
      <c r="G122" s="107"/>
      <c r="H122" s="108"/>
      <c r="I122" s="110"/>
      <c r="J122" s="110"/>
      <c r="K122" s="110"/>
      <c r="L122" s="110"/>
      <c r="M122" s="110"/>
      <c r="N122" s="110"/>
      <c r="O122" s="110"/>
      <c r="P122" s="110"/>
    </row>
    <row r="123" spans="1:17" s="109" customFormat="1" hidden="1" x14ac:dyDescent="0.25">
      <c r="B123" s="103"/>
      <c r="C123" s="103"/>
      <c r="D123" s="104"/>
      <c r="E123" s="105"/>
      <c r="F123" s="106"/>
      <c r="G123" s="107" t="s">
        <v>12</v>
      </c>
      <c r="H123" s="112">
        <f>H117-H121</f>
        <v>9588306851.5200043</v>
      </c>
      <c r="I123" s="113"/>
      <c r="J123" s="113"/>
      <c r="K123" s="113"/>
      <c r="L123" s="113"/>
      <c r="M123" s="113"/>
      <c r="N123" s="113"/>
      <c r="O123" s="113"/>
      <c r="P123" s="113"/>
    </row>
    <row r="124" spans="1:17" ht="15.75" hidden="1" thickBot="1" x14ac:dyDescent="0.3">
      <c r="E124" s="114"/>
      <c r="F124" s="115"/>
      <c r="G124" s="116"/>
      <c r="H124" s="117"/>
    </row>
    <row r="126" spans="1:17" hidden="1" x14ac:dyDescent="0.25">
      <c r="B126" s="118" t="s">
        <v>90</v>
      </c>
    </row>
    <row r="127" spans="1:17" ht="51" hidden="1" customHeight="1" x14ac:dyDescent="0.25">
      <c r="B127" s="119" t="s">
        <v>11</v>
      </c>
      <c r="C127" s="119" t="s">
        <v>10</v>
      </c>
      <c r="D127" s="120" t="s">
        <v>9</v>
      </c>
      <c r="E127" s="120" t="s">
        <v>89</v>
      </c>
      <c r="F127" s="119" t="s">
        <v>7</v>
      </c>
      <c r="G127" s="120" t="s">
        <v>6</v>
      </c>
      <c r="H127" s="121" t="s">
        <v>5</v>
      </c>
      <c r="I127" s="149" t="s">
        <v>4</v>
      </c>
      <c r="J127" s="149"/>
      <c r="K127" s="149" t="s">
        <v>3</v>
      </c>
      <c r="L127" s="149"/>
    </row>
    <row r="128" spans="1:17" hidden="1" x14ac:dyDescent="0.25">
      <c r="B128" s="122" t="s">
        <v>2</v>
      </c>
      <c r="C128" s="123">
        <v>59324</v>
      </c>
      <c r="D128" s="124" t="s">
        <v>1</v>
      </c>
      <c r="E128" s="123">
        <v>45035</v>
      </c>
      <c r="F128" s="125">
        <v>50000000</v>
      </c>
      <c r="G128" s="124" t="s">
        <v>0</v>
      </c>
      <c r="H128" s="126">
        <v>3.8</v>
      </c>
      <c r="I128" s="145">
        <f>F128</f>
        <v>50000000</v>
      </c>
      <c r="J128" s="146"/>
      <c r="K128" s="147">
        <v>45035</v>
      </c>
      <c r="L128" s="148"/>
      <c r="M128" s="2" t="s">
        <v>98</v>
      </c>
    </row>
    <row r="129" spans="2:13" hidden="1" x14ac:dyDescent="0.25">
      <c r="B129" s="122" t="s">
        <v>2</v>
      </c>
      <c r="C129" s="123">
        <v>48732</v>
      </c>
      <c r="D129" s="124" t="s">
        <v>99</v>
      </c>
      <c r="E129" s="123">
        <v>45070</v>
      </c>
      <c r="F129" s="125">
        <v>300000000</v>
      </c>
      <c r="G129" s="124" t="s">
        <v>0</v>
      </c>
      <c r="H129" s="126">
        <v>3.9</v>
      </c>
      <c r="I129" s="145">
        <f>F129</f>
        <v>300000000</v>
      </c>
      <c r="J129" s="146"/>
      <c r="K129" s="147">
        <v>45070</v>
      </c>
      <c r="L129" s="148"/>
      <c r="M129" s="2" t="s">
        <v>100</v>
      </c>
    </row>
    <row r="130" spans="2:13" hidden="1" x14ac:dyDescent="0.25">
      <c r="B130" s="122" t="s">
        <v>2</v>
      </c>
      <c r="C130" s="123">
        <v>56585</v>
      </c>
      <c r="D130" s="124" t="s">
        <v>101</v>
      </c>
      <c r="E130" s="123">
        <v>45104</v>
      </c>
      <c r="F130" s="125">
        <v>300000000</v>
      </c>
      <c r="G130" s="124" t="s">
        <v>0</v>
      </c>
      <c r="H130" s="126">
        <v>4.2</v>
      </c>
      <c r="I130" s="145">
        <v>300000000</v>
      </c>
      <c r="J130" s="146"/>
      <c r="K130" s="147">
        <v>45104</v>
      </c>
      <c r="L130" s="148"/>
      <c r="M130" s="2" t="s">
        <v>100</v>
      </c>
    </row>
    <row r="131" spans="2:13" hidden="1" x14ac:dyDescent="0.25">
      <c r="B131" s="122" t="s">
        <v>94</v>
      </c>
      <c r="C131" s="123">
        <v>47668</v>
      </c>
      <c r="D131" s="124" t="s">
        <v>95</v>
      </c>
      <c r="E131" s="123">
        <v>45104</v>
      </c>
      <c r="F131" s="125">
        <v>6000000</v>
      </c>
      <c r="G131" s="124" t="s">
        <v>0</v>
      </c>
      <c r="H131" s="126">
        <v>4.0369999999999999</v>
      </c>
      <c r="I131" s="145">
        <v>6000000</v>
      </c>
      <c r="J131" s="146"/>
      <c r="K131" s="147" t="s">
        <v>86</v>
      </c>
      <c r="L131" s="148"/>
      <c r="M131" s="2" t="s">
        <v>98</v>
      </c>
    </row>
    <row r="132" spans="2:13" hidden="1" x14ac:dyDescent="0.25"/>
    <row r="133" spans="2:13" hidden="1" x14ac:dyDescent="0.25"/>
    <row r="134" spans="2:13" hidden="1" x14ac:dyDescent="0.25"/>
    <row r="139" spans="2:13" x14ac:dyDescent="0.25">
      <c r="H139" s="127"/>
    </row>
    <row r="140" spans="2:13" x14ac:dyDescent="0.25">
      <c r="H140" s="127"/>
    </row>
    <row r="141" spans="2:13" x14ac:dyDescent="0.25">
      <c r="H141" s="127"/>
    </row>
    <row r="142" spans="2:13" x14ac:dyDescent="0.25">
      <c r="H142" s="127"/>
    </row>
  </sheetData>
  <mergeCells count="10">
    <mergeCell ref="I130:J130"/>
    <mergeCell ref="K130:L130"/>
    <mergeCell ref="I131:J131"/>
    <mergeCell ref="K131:L131"/>
    <mergeCell ref="I127:J127"/>
    <mergeCell ref="I128:J128"/>
    <mergeCell ref="K128:L128"/>
    <mergeCell ref="K127:L127"/>
    <mergeCell ref="I129:J129"/>
    <mergeCell ref="K129:L129"/>
  </mergeCells>
  <hyperlinks>
    <hyperlink ref="L35" r:id="rId1" display="https://publications.saskatchewan.ca/api/v1/products/120723/formats/139591/download" xr:uid="{CAC941C1-8978-4E3A-98C2-08482A4493B3}"/>
    <hyperlink ref="M35" r:id="rId2" display="https://publications.saskatchewan.ca/api/v1/products/120723/formats/139592/download" xr:uid="{9BB70317-C58A-4F0A-A6B2-AA7F8460F4CE}"/>
    <hyperlink ref="I57" r:id="rId3" display="https://publications.saskatchewan.ca/api/v1/products/120724/formats/139593/download" xr:uid="{895A3C72-BFF2-41D1-AE6B-9295EDB90E5A}"/>
    <hyperlink ref="I35" r:id="rId4" display="https://publications.saskatchewan.ca/api/v1/products/120723/formats/139587/download" xr:uid="{BAD89FBD-0887-4125-9247-141924E4271F}"/>
    <hyperlink ref="J35" r:id="rId5" display="https://publications.saskatchewan.ca/api/v1/products/120723/formats/139589/download" xr:uid="{E3EF046A-A163-4D40-93E0-2D66CC2CB82D}"/>
    <hyperlink ref="K35" r:id="rId6" display="https://publications.saskatchewan.ca/api/v1/products/120723/formats/139590/download" xr:uid="{49C68236-9BD1-4CC9-8593-9C2206A53583}"/>
    <hyperlink ref="I21" r:id="rId7" display="https://publications.saskatchewan.ca/api/v1/products/120722/formats/139581/download" xr:uid="{2821AB57-BF84-44E8-9742-F935F9611AE0}"/>
    <hyperlink ref="I16" r:id="rId8" display="https://publications.saskatchewan.ca/api/v1/products/120721/formats/139577/download" xr:uid="{6585B850-3432-4EC9-B783-90F08ABAE3CB}"/>
    <hyperlink ref="L16" r:id="rId9" display="https://publications.saskatchewan.ca/api/v1/products/120721/formats/139579/download" xr:uid="{C684DF01-8033-43A4-A3BC-8FC306F7D0B8}"/>
    <hyperlink ref="K16" r:id="rId10" display="https://publications.saskatchewan.ca/api/v1/products/120721/formats/139578/download" xr:uid="{79D2CA3C-0910-4B44-9650-1B86A1BC5591}"/>
    <hyperlink ref="J16" r:id="rId11" display="https://publications.saskatchewan.ca/api/v1/products/120721/formats/141022/download" xr:uid="{0160D333-DB77-4C64-85EF-994380DDEA88}"/>
    <hyperlink ref="I17" r:id="rId12" display="https://publications.saskatchewan.ca/api/v1/products/121743/formats/141023/download" xr:uid="{5B9B972F-1814-4B1C-82E7-6F9BB142DA27}"/>
    <hyperlink ref="J17" r:id="rId13" display="https://publications.saskatchewan.ca/api/v1/products/121743/formats/141024/download" xr:uid="{58246D30-E5FE-4FD2-9114-05328FB31F5F}"/>
    <hyperlink ref="K17" r:id="rId14" display="https://publications.saskatchewan.ca/api/v1/products/121743/formats/141025/download" xr:uid="{7DF4608D-3020-46E5-ADA8-7DCBC467FE55}"/>
    <hyperlink ref="I18" r:id="rId15" display="https://publications.saskatchewan.ca/api/v1/products/121744/formats/141026/download" xr:uid="{49289EDA-EB20-42DB-8C3D-A579774BB945}"/>
    <hyperlink ref="J18" r:id="rId16" display="https://publications.saskatchewan.ca/api/v1/products/121744/formats/141027/download" xr:uid="{8978A96D-3643-4B3F-9ADC-BEAF4D0DEF06}"/>
    <hyperlink ref="K18" r:id="rId17" display="https://publications.saskatchewan.ca/api/v1/products/121744/formats/141028/download" xr:uid="{129A3986-53AF-48E4-9C7A-07FA1F92240F}"/>
    <hyperlink ref="L18" r:id="rId18" display="https://publications.saskatchewan.ca/api/v1/products/121744/formats/141029/download" xr:uid="{C2F0C565-F159-4E0B-B0F6-1F9C8D740F84}"/>
    <hyperlink ref="I19" r:id="rId19" display="https://publications.saskatchewan.ca/api/v1/products/121745/formats/141030/download" xr:uid="{F30E328E-2C1D-4E29-A0B3-7ECB8B67BB91}"/>
    <hyperlink ref="J19" r:id="rId20" display="https://publications.saskatchewan.ca/api/v1/products/121745/formats/141031/download" xr:uid="{4F05E6CA-533C-4DCF-8586-03AC154E5C56}"/>
    <hyperlink ref="I20" r:id="rId21" display="https://publications.saskatchewan.ca/api/v1/products/121746/formats/141032/download" xr:uid="{121FE34F-D6E4-4453-92EA-EE9FE2DF8F47}"/>
    <hyperlink ref="J20" r:id="rId22" display="https://publications.saskatchewan.ca/api/v1/products/121746/formats/141033/download" xr:uid="{9BF5124B-51B5-4625-9CA7-8ACBF2E2ACAD}"/>
    <hyperlink ref="K20" r:id="rId23" display="https://publications.saskatchewan.ca/api/v1/products/121746/formats/141034/download" xr:uid="{87B58A66-026D-4225-B981-CE25557BC562}"/>
    <hyperlink ref="L20" r:id="rId24" display="https://publications.saskatchewan.ca/api/v1/products/121746/formats/141035/download" xr:uid="{466409E8-1532-4B6F-8ACF-FA66A0DFFFE4}"/>
    <hyperlink ref="M21" r:id="rId25" display="https://publications.saskatchewan.ca/api/v1/products/120722/formats/139585/download" xr:uid="{B7565A51-9479-48E1-BAAE-9419423F7648}"/>
    <hyperlink ref="L21" r:id="rId26" display="https://publications.saskatchewan.ca/api/v1/products/120722/formats/139584/download" xr:uid="{E80BCE5B-86F3-4F7A-8856-5E60C4F8CF74}"/>
    <hyperlink ref="K21" r:id="rId27" display="https://publications.saskatchewan.ca/api/v1/products/120722/formats/139583/download" xr:uid="{B7F62C2F-AFD2-4F80-B242-61AB019284BA}"/>
    <hyperlink ref="J21" r:id="rId28" display="https://publications.saskatchewan.ca/api/v1/products/120722/formats/139582/download" xr:uid="{F3508AD7-63F4-43BB-9EAD-F9827154D9F1}"/>
    <hyperlink ref="I22" r:id="rId29" display="https://publications.saskatchewan.ca/api/v1/products/121747/formats/141036/download" xr:uid="{BD93966E-D3CC-432C-A4CC-17F5096B3DED}"/>
    <hyperlink ref="J22" r:id="rId30" display="https://publications.saskatchewan.ca/api/v1/products/121747/formats/141037/download" xr:uid="{02881783-2BB7-4462-A96B-8826DFA55555}"/>
    <hyperlink ref="K22" r:id="rId31" display="https://publications.saskatchewan.ca/api/v1/products/121747/formats/141038/download" xr:uid="{154E105F-1DE2-40E9-8DCE-DDC63D68934C}"/>
    <hyperlink ref="I26" r:id="rId32" display="https://publications.saskatchewan.ca/api/v1/products/121748/formats/141039/download" xr:uid="{2A41C178-8ACF-4564-937E-6D91113AFF98}"/>
    <hyperlink ref="J26" r:id="rId33" display="https://publications.saskatchewan.ca/api/v1/products/121748/formats/141040/download" xr:uid="{5A12BA8E-B58C-489F-80BB-B7EAE7365F53}"/>
    <hyperlink ref="I27" r:id="rId34" display="https://publications.saskatchewan.ca/api/v1/products/121750/formats/141042/download" xr:uid="{A6B3484B-86EB-4B0C-AA09-334AEA1EEADF}"/>
    <hyperlink ref="J27" r:id="rId35" display="https://publications.saskatchewan.ca/api/v1/products/121750/formats/141044/download" xr:uid="{A1A94EF9-E5AC-4FA7-92A7-FD48ACE40652}"/>
    <hyperlink ref="I28" r:id="rId36" display="https://publications.saskatchewan.ca/api/v1/products/121751/formats/141045/download" xr:uid="{BE2D4288-29A0-455C-A7F2-511374A6265E}"/>
    <hyperlink ref="J28" r:id="rId37" display="https://publications.saskatchewan.ca/api/v1/products/121751/formats/141046/download" xr:uid="{91450E49-F7C2-4172-BE9B-F57257017399}"/>
    <hyperlink ref="K28" r:id="rId38" display="https://publications.saskatchewan.ca/api/v1/products/121751/formats/141047/download" xr:uid="{31D265CB-1DC8-4DF3-84E2-FDFAE7F599B4}"/>
    <hyperlink ref="I29" r:id="rId39" display="https://publications.saskatchewan.ca/api/v1/products/121752/formats/141048/download" xr:uid="{FA3E2124-72BA-40B9-BFC2-E21D0BF59E52}"/>
    <hyperlink ref="J29" r:id="rId40" display="https://publications.saskatchewan.ca/api/v1/products/121752/formats/141049/download" xr:uid="{0E319101-A9F8-49A6-984F-C8AA1CD9207E}"/>
    <hyperlink ref="K29" r:id="rId41" display="https://publications.saskatchewan.ca/api/v1/products/121752/formats/141050/download" xr:uid="{B2F6560A-BF93-4469-9D37-EA2A0BF9EACD}"/>
    <hyperlink ref="L29" r:id="rId42" display="https://publications.saskatchewan.ca/api/v1/products/121752/formats/141051/download" xr:uid="{BD101A43-0099-4918-81B6-EBBE825FA8F1}"/>
    <hyperlink ref="I30" r:id="rId43" display="https://publications.saskatchewan.ca/api/v1/products/121753/formats/141052/download" xr:uid="{01379421-2AEE-4977-9378-C3DCBA0A56BE}"/>
    <hyperlink ref="J30" r:id="rId44" display="https://publications.saskatchewan.ca/api/v1/products/121753/formats/141053/download" xr:uid="{23BAE41A-C8D2-4238-B5F0-659AC5611CB2}"/>
    <hyperlink ref="K30" r:id="rId45" display="https://publications.saskatchewan.ca/api/v1/products/121753/formats/141054/download" xr:uid="{4ED38747-DD1A-495C-8F42-DDA4D2F101E2}"/>
    <hyperlink ref="I31" r:id="rId46" display="https://publications.saskatchewan.ca/api/v1/products/121754/formats/141055/download" xr:uid="{E90BA805-827F-4527-B072-E4A226EB7609}"/>
    <hyperlink ref="J31" r:id="rId47" display="https://publications.saskatchewan.ca/api/v1/products/121754/formats/141056/download" xr:uid="{A8D22356-A92D-4D48-867F-436F69F2B1B7}"/>
    <hyperlink ref="K31" r:id="rId48" display="https://publications.saskatchewan.ca/api/v1/products/121754/formats/141057/download" xr:uid="{3D017827-45A3-45FE-8B7B-9B5C14F48B21}"/>
    <hyperlink ref="L31" r:id="rId49" display="https://publications.saskatchewan.ca/api/v1/products/121754/formats/141058/download" xr:uid="{1FC4625E-271B-4C44-A43E-67C7161960E6}"/>
    <hyperlink ref="M31" r:id="rId50" display="https://publications.saskatchewan.ca/api/v1/products/121754/formats/141059/download" xr:uid="{857E5721-2B00-41F9-9594-95F2023D415E}"/>
    <hyperlink ref="I32" r:id="rId51" display="https://publications.saskatchewan.ca/api/v1/products/121755/formats/141060/download" xr:uid="{1278B99B-FED2-43AF-BA6A-06D8E7BE95FA}"/>
    <hyperlink ref="J32" r:id="rId52" display="https://publications.saskatchewan.ca/api/v1/products/121755/formats/141061/download" xr:uid="{D4825EDB-A153-42DA-AC51-E74122ED6E8B}"/>
    <hyperlink ref="K32" r:id="rId53" display="https://publications.saskatchewan.ca/api/v1/products/121755/formats/141062/download" xr:uid="{E461221C-7355-4AB9-A7C3-F8CDBBB78C92}"/>
    <hyperlink ref="L32" r:id="rId54" display="https://publications.saskatchewan.ca/api/v1/products/121755/formats/141063/download" xr:uid="{A9482EEE-3207-487C-9324-377BD183B2A4}"/>
    <hyperlink ref="M32" r:id="rId55" display="https://publications.saskatchewan.ca/api/v1/products/121755/formats/141064/download" xr:uid="{A806449A-C084-45DD-A38D-62123C323551}"/>
    <hyperlink ref="N32" r:id="rId56" display="https://publications.saskatchewan.ca/api/v1/products/121755/formats/141065/download" xr:uid="{41E158E1-2B63-4CDB-9D7E-8BC8201EFBCB}"/>
    <hyperlink ref="I33" r:id="rId57" display="https://publications.saskatchewan.ca/api/v1/products/121756/formats/141066/download" xr:uid="{895760CC-9DFF-40CC-B0DB-6120722B8DD2}"/>
    <hyperlink ref="J33" r:id="rId58" display="https://publications.saskatchewan.ca/api/v1/products/121756/formats/141067/download" xr:uid="{91644144-CD76-407D-93BD-A7989D3E9FB1}"/>
    <hyperlink ref="K33" r:id="rId59" display="https://publications.saskatchewan.ca/api/v1/products/121756/formats/141068/download" xr:uid="{507AB5F4-B570-423E-B94B-FC1776DD70B7}"/>
    <hyperlink ref="L33" r:id="rId60" display="https://publications.saskatchewan.ca/api/v1/products/121756/formats/141069/download" xr:uid="{8A36BC83-A8C7-448C-A49A-7E9BA7B4C531}"/>
    <hyperlink ref="M33" r:id="rId61" display="https://publications.saskatchewan.ca/api/v1/products/121756/formats/141070/download" xr:uid="{9E2DD514-FE47-459C-A9E8-722AFAD68F04}"/>
    <hyperlink ref="N33" r:id="rId62" display="https://publications.saskatchewan.ca/api/v1/products/121756/formats/141071/download" xr:uid="{26ECBA17-0803-4308-9861-0014D932028D}"/>
    <hyperlink ref="I34" r:id="rId63" display="https://publications.saskatchewan.ca/api/v1/products/121757/formats/141072/download" xr:uid="{9EAB8752-C8A0-4F42-96F4-1A5C95957E4E}"/>
    <hyperlink ref="J34" r:id="rId64" display="https://publications.saskatchewan.ca/api/v1/products/121757/formats/141073/download" xr:uid="{496DEB75-9C87-41CF-B514-EAC10DBB2B63}"/>
    <hyperlink ref="K34" r:id="rId65" display="https://publications.saskatchewan.ca/api/v1/products/121757/formats/141074/download" xr:uid="{D0638904-E5D4-42BD-A726-B2B721C8D4C2}"/>
    <hyperlink ref="L34" r:id="rId66" display="https://publications.saskatchewan.ca/api/v1/products/121757/formats/141075/download" xr:uid="{BEEDCF3C-9FE5-45FC-A24B-654DA883DF39}"/>
    <hyperlink ref="M34" r:id="rId67" display="https://publications.saskatchewan.ca/api/v1/products/121757/formats/141076/download" xr:uid="{74E2C806-9178-45C1-99C5-717DB45B0F09}"/>
    <hyperlink ref="N34" r:id="rId68" display="https://publications.saskatchewan.ca/api/v1/products/121757/formats/141077/download" xr:uid="{103CB82C-7FF3-4E71-8E03-9DCF67D0D5ED}"/>
    <hyperlink ref="O34" r:id="rId69" display="https://publications.saskatchewan.ca/api/v1/products/121757/formats/141078/download" xr:uid="{FF81ED31-4852-40CA-894E-0C728FD75AA8}"/>
    <hyperlink ref="P34" r:id="rId70" display="https://publications.saskatchewan.ca/api/v1/products/121757/formats/141079/download" xr:uid="{44DE6472-E9DF-414D-BEEE-160E3717844D}"/>
    <hyperlink ref="I36" r:id="rId71" display="https://publications.saskatchewan.ca/api/v1/products/121758/formats/141082/download" xr:uid="{9D127EE4-0E0F-4AD2-990F-D6F02726B5A1}"/>
    <hyperlink ref="J36" r:id="rId72" display="https://publications.saskatchewan.ca/api/v1/products/121758/formats/141083/download" xr:uid="{6EB8D1A4-0BA9-4E4F-B81F-40C4DAEA7364}"/>
    <hyperlink ref="K36" r:id="rId73" display="https://publications.saskatchewan.ca/api/v1/products/121758/formats/141084/download" xr:uid="{D27328F1-5ABC-4DF5-ACB2-312A8DAE9714}"/>
    <hyperlink ref="L36" r:id="rId74" display="https://publications.saskatchewan.ca/api/v1/products/121758/formats/141085/download" xr:uid="{ABF25D7B-FF2B-43A8-836B-BB7A7664937C}"/>
    <hyperlink ref="M36" r:id="rId75" display="https://publications.saskatchewan.ca/api/v1/products/121758/formats/141086/download" xr:uid="{94AF4AA5-A469-4594-AE7F-63586E8DFB2B}"/>
    <hyperlink ref="I39" r:id="rId76" display="https://publications.saskatchewan.ca/api/v1/products/121759/formats/141087/download" xr:uid="{5F96C4B8-9845-43AF-9179-570AE20471E5}"/>
    <hyperlink ref="J39" r:id="rId77" display="https://publications.saskatchewan.ca/api/v1/products/121759/formats/141088/download" xr:uid="{FDD45571-BAA0-47AC-B5FD-5035E034A098}"/>
    <hyperlink ref="K39" r:id="rId78" display="https://publications.saskatchewan.ca/api/v1/products/121759/formats/141089/download" xr:uid="{1984271C-845A-4F44-9091-F9FA07104408}"/>
    <hyperlink ref="L39" r:id="rId79" display="https://publications.saskatchewan.ca/api/v1/products/121759/formats/141090/download" xr:uid="{64AD7C4A-97E8-4573-A574-2F3E1354C2D9}"/>
    <hyperlink ref="I23" r:id="rId80" display="https://publications.saskatchewan.ca/api/v1/products/121760/formats/141091/download" xr:uid="{2588FFBF-FB50-4D07-B071-7525C0101044}"/>
    <hyperlink ref="J23" r:id="rId81" display="https://publications.saskatchewan.ca/api/v1/products/121760/formats/141517/download" xr:uid="{B85C6228-FAF4-4EBB-8779-37296016AD25}"/>
    <hyperlink ref="K23" r:id="rId82" display="https://publications.saskatchewan.ca/api/v1/products/121760/formats/142294/download" xr:uid="{F182D472-D446-49AF-A1CB-2133DDE193A3}"/>
    <hyperlink ref="I37" r:id="rId83" display="https://publications.saskatchewan.ca/api/v1/products/121761/formats/141092/download" xr:uid="{B78B9046-B905-4F9C-A5F3-7C981E6319F9}"/>
    <hyperlink ref="J37" r:id="rId84" display="https://publications.saskatchewan.ca/api/v1/products/121761/formats/142602/download" xr:uid="{1F2D0C7C-ED72-4D64-8E24-175159B716C9}"/>
    <hyperlink ref="L23" r:id="rId85" display="https://publications.saskatchewan.ca/api/v1/products/121760/formats/144396/download" xr:uid="{6E3B0098-09F6-4142-8AF7-C2CB4B72525F}"/>
    <hyperlink ref="K37" r:id="rId86" display="https://publications.saskatchewan.ca/api/v1/products/121761/formats/144398/download" xr:uid="{7B681C8A-8F56-4528-995E-5FCFCA130EA1}"/>
    <hyperlink ref="M23" r:id="rId87" display="https://publications.saskatchewan.ca/api/v1/products/121760/formats/144397/download" xr:uid="{3B9FC09D-2558-4679-8F40-1C83A5CE3C30}"/>
    <hyperlink ref="I61" r:id="rId88" display="https://publications.saskatchewan.ca/api/v1/products/123564/formats/144879/download" xr:uid="{3995CB9F-DBCF-4D2F-BA6D-8426585C3BA6}"/>
    <hyperlink ref="L37" r:id="rId89" display="https://publications.saskatchewan.ca/api/v1/products/121761/formats/144399/download" xr:uid="{210AE275-AFBC-4641-A134-27D238224474}"/>
    <hyperlink ref="M37" r:id="rId90" display="https://publications.saskatchewan.ca/api/v1/products/121761/formats/144880/download" xr:uid="{8B58CCA9-2BB3-42BC-81C9-0B2122AAADAE}"/>
    <hyperlink ref="N37" r:id="rId91" display="https://publications.saskatchewan.ca/api/v1/products/121761/formats/146289/download" xr:uid="{55CAC199-9EA9-4731-9A33-7504DB701035}"/>
    <hyperlink ref="I58" r:id="rId92" display="https://publications.saskatchewan.ca/api/v1/products/125900/formats/147340/download" xr:uid="{3900EC74-2DC7-42D1-A4B6-5B7F8C47009B}"/>
    <hyperlink ref="I60" r:id="rId93" display="https://publications.saskatchewan.ca/api/v1/products/125900/formats/148592/download" xr:uid="{23ABBA70-14AB-4701-8726-C76850A13693}"/>
    <hyperlink ref="I24" r:id="rId94" display="https://publications.saskatchewan.ca/api/v1/products/126569/formats/148591/download" xr:uid="{3967C158-9EA0-4455-A5D7-D8F39D003728}"/>
    <hyperlink ref="I66" r:id="rId95" display="https://publications.saskatchewan.ca/api/v1/products/125900/formats/148595/download" xr:uid="{CF8F42BF-91D7-41E6-B547-CA1A36C8EDF5}"/>
    <hyperlink ref="I62" r:id="rId96" display="https://publications.saskatchewan.ca/api/v1/products/125900/formats/148593/download" xr:uid="{AEFF194B-EA70-4787-8191-90D3BFB8E0CA}"/>
    <hyperlink ref="I38" r:id="rId97" display="https://publications.saskatchewan.ca/api/v1/products/126576/formats/148598/download" xr:uid="{56B3BD61-372B-4123-A7B0-3BCBA83EAE8D}"/>
    <hyperlink ref="J24" r:id="rId98" display="https://publications.saskatchewan.ca/api/v1/products/126569/formats/150594/download" xr:uid="{DA210282-A2D8-489F-8CD8-E9EF81D297AE}"/>
    <hyperlink ref="I63" r:id="rId99" display="https://publications.saskatchewan.ca/api/v1/products/125900/formats/150603/download" xr:uid="{745B45EE-75BA-4BD6-A751-61D785A4E5A2}"/>
    <hyperlink ref="I64" r:id="rId100" display="https://publications.saskatchewan.ca/api/v1/products/125900/formats/150603/download" xr:uid="{ABBF270B-CDAA-4186-8626-A9063D358C22}"/>
    <hyperlink ref="K24" r:id="rId101" display="https://publications.saskatchewan.ca/api/v1/products/126569/formats/150596/download" xr:uid="{776EEA4E-EB0C-4AC1-AE9D-D4404407F815}"/>
    <hyperlink ref="I65" r:id="rId102" display="https://publications.saskatchewan.ca/api/v1/products/123564/formats/150597/download" xr:uid="{CD11553D-8BD4-4DDD-B8A8-4A14D290A094}"/>
    <hyperlink ref="J38" r:id="rId103" display="https://publications.saskatchewan.ca/api/v1/products/126576/formats/150598/download" xr:uid="{DDD92DAE-7BE9-4655-BB86-307E01EFFCBB}"/>
    <hyperlink ref="L24" r:id="rId104" display="https://publications.saskatchewan.ca/api/v1/products/126569/formats/156454/download" xr:uid="{379B8B1E-70CC-4AE2-A8E9-4B738D2F258D}"/>
    <hyperlink ref="I25" r:id="rId105" display="https://publications.saskatchewan.ca/api/v1/products/129653/formats/156457/download" xr:uid="{41D555C3-6717-4FBB-8B57-748278013FAF}"/>
    <hyperlink ref="K38" r:id="rId106" display="https://publications.saskatchewan.ca/api/v1/products/126576/formats/156467/download" xr:uid="{AB4A61FC-A434-4C5A-A43E-6848C0E3B157}"/>
    <hyperlink ref="I59" r:id="rId107" display="https://publications.saskatchewan.ca/api/v1/products/125900/formats/156469/download" xr:uid="{2AA8C0FB-DE93-4B3D-A411-EF003B816C75}"/>
  </hyperlinks>
  <pageMargins left="0.7" right="0.7" top="0.75" bottom="0.75" header="0.3" footer="0.3"/>
  <pageSetup scale="49" fitToHeight="0" orientation="landscape" r:id="rId108"/>
  <ignoredErrors>
    <ignoredError sqref="H3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bcadc4d-516d-4bc7-adc6-7863a9b0f3ca" xsi:nil="true"/>
    <Comments xmlns="6bcadc4d-516d-4bc7-adc6-7863a9b0f3ca" xsi:nil="true"/>
    <TaxCatchAll xmlns="64b6ee4a-981d-4d90-a9d4-f61476d727be" xsi:nil="true"/>
    <Sort xmlns="6bcadc4d-516d-4bc7-adc6-7863a9b0f3ca" xsi:nil="true"/>
    <lcf76f155ced4ddcb4097134ff3c332f xmlns="6bcadc4d-516d-4bc7-adc6-7863a9b0f3ca">
      <Terms xmlns="http://schemas.microsoft.com/office/infopath/2007/PartnerControls"/>
    </lcf76f155ced4ddcb4097134ff3c332f>
    <Reviewed xmlns="6bcadc4d-516d-4bc7-adc6-7863a9b0f3ca">
      <UserInfo>
        <DisplayName/>
        <AccountId xsi:nil="true"/>
        <AccountType/>
      </UserInfo>
    </Reviewed>
    <_x0032_ndReview xmlns="6bcadc4d-516d-4bc7-adc6-7863a9b0f3ca">
      <UserInfo>
        <DisplayName/>
        <AccountId xsi:nil="true"/>
        <AccountType/>
      </UserInfo>
    </_x0032_ndReview>
    <Prepared xmlns="6bcadc4d-516d-4bc7-adc6-7863a9b0f3ca">
      <UserInfo>
        <DisplayName/>
        <AccountId xsi:nil="true"/>
        <AccountType/>
      </UserInfo>
    </Prepare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547FA4A7785A42AACDBD956D92F3C4" ma:contentTypeVersion="28" ma:contentTypeDescription="Create a new document." ma:contentTypeScope="" ma:versionID="62021a282015b18720b155654a7984d6">
  <xsd:schema xmlns:xsd="http://www.w3.org/2001/XMLSchema" xmlns:xs="http://www.w3.org/2001/XMLSchema" xmlns:p="http://schemas.microsoft.com/office/2006/metadata/properties" xmlns:ns2="6bcadc4d-516d-4bc7-adc6-7863a9b0f3ca" xmlns:ns3="64b6ee4a-981d-4d90-a9d4-f61476d727be" targetNamespace="http://schemas.microsoft.com/office/2006/metadata/properties" ma:root="true" ma:fieldsID="1dfe4e05e42097ab33a25fd5d83d9554" ns2:_="" ns3:_="">
    <xsd:import namespace="6bcadc4d-516d-4bc7-adc6-7863a9b0f3ca"/>
    <xsd:import namespace="64b6ee4a-981d-4d90-a9d4-f61476d727be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Sort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Prepared" minOccurs="0"/>
                <xsd:element ref="ns2:Reviewed" minOccurs="0"/>
                <xsd:element ref="ns2:_x0032_nd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adc4d-516d-4bc7-adc6-7863a9b0f3ca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_Flow_SignoffStatus" ma:index="20" nillable="true" ma:displayName="Sign-off status" ma:format="Dropdown" ma:internalName="Sign_x002d_off_x0020_status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ort" ma:index="24" nillable="true" ma:displayName="Sort" ma:format="Dropdown" ma:internalName="Sort" ma:percentage="FALSE">
      <xsd:simpleType>
        <xsd:restriction base="dms:Number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Prepared" ma:index="28" nillable="true" ma:displayName="Prepared" ma:format="Dropdown" ma:list="UserInfo" ma:SharePointGroup="0" ma:internalName="Prepar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ed" ma:index="29" nillable="true" ma:displayName="1st Review" ma:format="Dropdown" ma:list="UserInfo" ma:SharePointGroup="0" ma:internalName="Review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0032_ndReview" ma:index="30" nillable="true" ma:displayName="2nd Review" ma:format="Dropdown" ma:list="UserInfo" ma:SharePointGroup="0" ma:internalName="_x0032_ndReview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6ee4a-981d-4d90-a9d4-f61476d727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d2ca7bea-2050-40e6-abf3-c377a4367f74}" ma:internalName="TaxCatchAll" ma:showField="CatchAllData" ma:web="64b6ee4a-981d-4d90-a9d4-f61476d727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CFF758-658D-4CD1-8C44-4585A82B84D7}">
  <ds:schemaRefs>
    <ds:schemaRef ds:uri="http://schemas.microsoft.com/office/2006/metadata/properties"/>
    <ds:schemaRef ds:uri="http://schemas.microsoft.com/office/infopath/2007/PartnerControls"/>
    <ds:schemaRef ds:uri="6bcadc4d-516d-4bc7-adc6-7863a9b0f3ca"/>
    <ds:schemaRef ds:uri="64b6ee4a-981d-4d90-a9d4-f61476d727be"/>
  </ds:schemaRefs>
</ds:datastoreItem>
</file>

<file path=customXml/itemProps2.xml><?xml version="1.0" encoding="utf-8"?>
<ds:datastoreItem xmlns:ds="http://schemas.openxmlformats.org/officeDocument/2006/customXml" ds:itemID="{DAFDC4B7-C63B-489A-AEC0-4931145AA9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3FB72D-02C5-4B28-8369-82A2FBC7C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adc4d-516d-4bc7-adc6-7863a9b0f3ca"/>
    <ds:schemaRef ds:uri="64b6ee4a-981d-4d90-a9d4-f61476d727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 Debt Outstanding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Dizon, Veronica FI</dc:creator>
  <cp:lastModifiedBy>Dizon, Veronica FI</cp:lastModifiedBy>
  <cp:lastPrinted>2023-10-20T14:11:59Z</cp:lastPrinted>
  <dcterms:created xsi:type="dcterms:W3CDTF">2023-04-20T20:21:09Z</dcterms:created>
  <dcterms:modified xsi:type="dcterms:W3CDTF">2026-08-20T16:06:26Z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0x0101003D547FA4A7785A42AACDBD956D92F3C4</vt:lpwstr>
  </property>
  <property fmtid="{D5CDD505-2E9C-101B-9397-08002B2CF9AE}" pid="3" name="MediaServiceImageTags">
    <vt:lpwstr/>
  </property>
</Properties>
</file>