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fil07p.gos.ca\ERGroup\MLRP\Energy Policy\BRANCH G DRIVE\2200 Programs\2250 HWCP\Website Materials\Version 3.0 March 2026\"/>
    </mc:Choice>
  </mc:AlternateContent>
  <xr:revisionPtr revIDLastSave="0" documentId="13_ncr:1_{668CD658-4AA5-4C9F-BA6A-5603ABF2EA8B}" xr6:coauthVersionLast="47" xr6:coauthVersionMax="47" xr10:uidLastSave="{00000000-0000-0000-0000-000000000000}"/>
  <bookViews>
    <workbookView xWindow="28680" yWindow="-120" windowWidth="29040" windowHeight="16440" xr2:uid="{BF99E251-0940-4EE1-8319-D3B1D39B71BE}"/>
  </bookViews>
  <sheets>
    <sheet name="Instructions" sheetId="2" r:id="rId1"/>
    <sheet name="Well Data" sheetId="1" r:id="rId2"/>
    <sheet name="Ependitures" sheetId="5" r:id="rId3"/>
    <sheet name="IOF Data"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J28" i="1" s="1" a="1"/>
  <c r="J28" i="1" s="1"/>
  <c r="I29" i="1"/>
  <c r="J29" i="1" s="1" a="1"/>
  <c r="J29" i="1" s="1"/>
  <c r="I30" i="1"/>
  <c r="J30" i="1" s="1" a="1"/>
  <c r="J30" i="1" s="1"/>
  <c r="I31" i="1"/>
  <c r="J31" i="1" s="1" a="1"/>
  <c r="J31" i="1" s="1"/>
  <c r="I32" i="1"/>
  <c r="J32" i="1" s="1" a="1"/>
  <c r="J32" i="1" s="1"/>
  <c r="I33" i="1"/>
  <c r="J33" i="1" s="1" a="1"/>
  <c r="J33" i="1" s="1"/>
  <c r="I5" i="1"/>
  <c r="J5" i="1" s="1" a="1"/>
  <c r="J5" i="1" s="1"/>
  <c r="I6" i="1"/>
  <c r="J6" i="1" s="1" a="1"/>
  <c r="J6" i="1" s="1"/>
  <c r="I7" i="1"/>
  <c r="J7" i="1" s="1" a="1"/>
  <c r="J7" i="1" s="1"/>
  <c r="I8" i="1"/>
  <c r="J8" i="1" s="1" a="1"/>
  <c r="J8" i="1" s="1"/>
  <c r="I9" i="1"/>
  <c r="J9" i="1" s="1" a="1"/>
  <c r="J9" i="1" s="1"/>
  <c r="I10" i="1"/>
  <c r="J10" i="1" s="1" a="1"/>
  <c r="J10" i="1" s="1"/>
  <c r="I11" i="1"/>
  <c r="J11" i="1" s="1" a="1"/>
  <c r="J11" i="1" s="1"/>
  <c r="I12" i="1"/>
  <c r="J12" i="1" s="1" a="1"/>
  <c r="J12" i="1" s="1"/>
  <c r="I13" i="1"/>
  <c r="J13" i="1" s="1" a="1"/>
  <c r="J13" i="1" s="1"/>
  <c r="I14" i="1"/>
  <c r="J14" i="1" s="1" a="1"/>
  <c r="J14" i="1" s="1"/>
  <c r="I15" i="1"/>
  <c r="J15" i="1" s="1" a="1"/>
  <c r="J15" i="1" s="1"/>
  <c r="I16" i="1"/>
  <c r="J16" i="1" s="1" a="1"/>
  <c r="J16" i="1" s="1"/>
  <c r="I17" i="1"/>
  <c r="J17" i="1" s="1" a="1"/>
  <c r="J17" i="1" s="1"/>
  <c r="I18" i="1"/>
  <c r="J18" i="1" s="1" a="1"/>
  <c r="J18" i="1" s="1"/>
  <c r="I19" i="1"/>
  <c r="J19" i="1" s="1" a="1"/>
  <c r="J19" i="1" s="1"/>
  <c r="I20" i="1"/>
  <c r="J20" i="1" s="1" a="1"/>
  <c r="J20" i="1" s="1"/>
  <c r="I21" i="1"/>
  <c r="J21" i="1" s="1" a="1"/>
  <c r="J21" i="1" s="1"/>
  <c r="I22" i="1"/>
  <c r="J22" i="1" s="1" a="1"/>
  <c r="J22" i="1" s="1"/>
  <c r="I23" i="1"/>
  <c r="J23" i="1" s="1" a="1"/>
  <c r="J23" i="1" s="1"/>
  <c r="I24" i="1"/>
  <c r="J24" i="1" s="1" a="1"/>
  <c r="J24" i="1" s="1"/>
  <c r="I25" i="1"/>
  <c r="J25" i="1" s="1" a="1"/>
  <c r="J25" i="1" s="1"/>
  <c r="I26" i="1"/>
  <c r="J26" i="1" s="1" a="1"/>
  <c r="J26" i="1" s="1"/>
  <c r="I27" i="1"/>
  <c r="J27" i="1" s="1" a="1"/>
  <c r="J27" i="1" s="1"/>
  <c r="I4" i="1"/>
  <c r="J4" i="1" s="1" a="1"/>
  <c r="J4" i="1" s="1"/>
  <c r="M34"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N34" i="1"/>
  <c r="S33" i="1"/>
  <c r="S32" i="1"/>
  <c r="S31" i="1"/>
  <c r="S30" i="1"/>
  <c r="S29" i="1"/>
  <c r="S28" i="1"/>
  <c r="S25" i="1"/>
  <c r="S24" i="1"/>
  <c r="S23" i="1"/>
  <c r="S22" i="1"/>
  <c r="S21" i="1"/>
  <c r="S20" i="1"/>
  <c r="S19" i="1"/>
  <c r="S18" i="1"/>
  <c r="S17" i="1"/>
  <c r="S16" i="1"/>
  <c r="S15" i="1"/>
  <c r="S14" i="1"/>
  <c r="S13" i="1"/>
  <c r="S12" i="1"/>
  <c r="S11" i="1"/>
  <c r="S10" i="1"/>
  <c r="S9" i="1"/>
  <c r="S8" i="1"/>
  <c r="S7" i="1"/>
  <c r="S6" i="1"/>
  <c r="S5" i="1"/>
  <c r="S4" i="1"/>
  <c r="Q4" i="1"/>
  <c r="Q5" i="1"/>
  <c r="Q6" i="1"/>
  <c r="Q7" i="1"/>
  <c r="Q8" i="1"/>
  <c r="Q9" i="1"/>
  <c r="Q10" i="1"/>
  <c r="Q11" i="1"/>
  <c r="Q12" i="1"/>
  <c r="Q13" i="1"/>
  <c r="Q14" i="1"/>
  <c r="Q15" i="1"/>
  <c r="Q16" i="1"/>
  <c r="Q17" i="1"/>
  <c r="Q18" i="1"/>
  <c r="Q19" i="1"/>
  <c r="Q20" i="1"/>
  <c r="Q21" i="1"/>
  <c r="Q25" i="1"/>
  <c r="Q26" i="1"/>
  <c r="Q27" i="1"/>
  <c r="Q28" i="1"/>
  <c r="Q29" i="1"/>
  <c r="Q30" i="1"/>
  <c r="Q31" i="1"/>
  <c r="Q32" i="1"/>
  <c r="Q33" i="1"/>
  <c r="P33" i="1" l="1"/>
  <c r="P32" i="1"/>
  <c r="P31" i="1"/>
  <c r="P30" i="1"/>
  <c r="P29" i="1"/>
  <c r="P28" i="1"/>
  <c r="P27" i="1"/>
  <c r="P26" i="1"/>
  <c r="P25" i="1"/>
  <c r="P21" i="1"/>
  <c r="P20" i="1"/>
  <c r="P19" i="1"/>
  <c r="P18" i="1"/>
  <c r="P17" i="1"/>
  <c r="P16" i="1"/>
  <c r="P15" i="1"/>
  <c r="P14" i="1"/>
  <c r="P13" i="1"/>
  <c r="P12" i="1"/>
  <c r="P11" i="1"/>
  <c r="P10" i="1"/>
  <c r="P9" i="1"/>
  <c r="P8" i="1"/>
  <c r="P7" i="1"/>
  <c r="P6" i="1"/>
  <c r="P5" i="1"/>
  <c r="P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<sst xmlns="http://schemas.openxmlformats.org/spreadsheetml/2006/main" count="91" uniqueCount="90">
  <si>
    <t>Well 
Licence #</t>
  </si>
  <si>
    <t>Water
Cut %</t>
  </si>
  <si>
    <t>Linked to Waterflood Project?
(Yes/No)</t>
  </si>
  <si>
    <t>Waterflood IOF (%)</t>
  </si>
  <si>
    <t>Well Count#</t>
  </si>
  <si>
    <t>Cost Per Well
($)</t>
  </si>
  <si>
    <t>Waiting to Produce Volumetric Incentive?
(Yes/No)</t>
  </si>
  <si>
    <t>Volumetric Incentive Remaining (m3)</t>
  </si>
  <si>
    <t>Project Completion Date
(MM-DD-YYYY)</t>
  </si>
  <si>
    <t>WF Project Code
(SK PJ 00000)</t>
  </si>
  <si>
    <t>SK UWI
(SK WI 123456789012W000)</t>
  </si>
  <si>
    <t>Finished 
Drilling Date
(MM/DD/YYYY)</t>
  </si>
  <si>
    <t>Finished Drilling Date</t>
  </si>
  <si>
    <t>Incremental High Water-Cut Oil Factor</t>
  </si>
  <si>
    <t>The date for which the drilling was originally completed.</t>
  </si>
  <si>
    <t>Incremental High Water-Cut Oil Factor = AR/TR x 100 Where</t>
  </si>
  <si>
    <t>-Eligible oil wells that have a finished drilling date on or after October 1, 2002.</t>
  </si>
  <si>
    <t>For more information on the Incremental High Water-Cut Oil Factor calculation, please refer to</t>
  </si>
  <si>
    <t>Information Circular PR-IC12: Royalty/Tax Program for High Water-Cut Oil Wells</t>
  </si>
  <si>
    <t>The current status of the well completion associated with the application.</t>
  </si>
  <si>
    <t>Investment Type</t>
  </si>
  <si>
    <t>Licence Number</t>
  </si>
  <si>
    <t>UWI</t>
  </si>
  <si>
    <t>The UWI location of the well (example 191/01-01-001-01 W2M)</t>
  </si>
  <si>
    <t>In this case the remaining volumetric incentive would be overridden to zero and the high water-cut royalty rate would be assigned for 100 per cent of the well’s future oil production.</t>
  </si>
  <si>
    <t>Note: In some instances, the high water-cut royalty rate may be lower than if the well is producing under its volumetric incentive. For example, if the fourth tier royalty rate is expected to be less than 4.5 per cent, then it would be beneficial to switch to the high water-cut royalty rate before the volumetric incentive is produced out. If the fourth tier royalty rate is expected to be greater than 4.5 per cent, then, it would be beneficial to produce out the volumetric incentive before switching to the high water- cut royalty rate. The royalty rate calculator is a good tool to use to determine the best approach for each well completion.</t>
  </si>
  <si>
    <t>The estimated incremental high water-cut oil factor means the factor, expressed as a percentage, determined in accordance with the following formula:</t>
  </si>
  <si>
    <t>-Eligible oil wells that have been shut-in or suspended for six or more consecutive reported months prior to the qualifying investment being made; and,</t>
  </si>
  <si>
    <t>The type of qualifying investment that will be dedicated to the qualifying high water-cut oil well. Some types of investments include, but are not limited to:</t>
  </si>
  <si>
    <t>-Increased pump size</t>
  </si>
  <si>
    <t>-Increased tubing size</t>
  </si>
  <si>
    <t>-Re-completion costs (i.e., fracturing, acidizing, perforating, cementing)</t>
  </si>
  <si>
    <t>-Water handling facility upgrades (i.e., flowlines, disposal equipment)</t>
  </si>
  <si>
    <t>Additional Investment Details</t>
  </si>
  <si>
    <t>Additional information should be provided to justify how each investment will directly help with water handling capabilities and extend the producing life of the well.</t>
  </si>
  <si>
    <t>Incremental High Water-Cut Oil Factor Calculation Details</t>
  </si>
  <si>
    <t>The incremental high water-cut oil factor calculation details must be included for an active well with a finished drilling date before October 1, 2002.</t>
  </si>
  <si>
    <t>Well List</t>
  </si>
  <si>
    <t>Volumetric Data for Average Water-Cut Calculation</t>
  </si>
  <si>
    <t>Contact Name</t>
  </si>
  <si>
    <t>The contact person must be able to answer technical questions regarding the application should the Ministry require clarification.</t>
  </si>
  <si>
    <t>Email Address</t>
  </si>
  <si>
    <t>Phone Number</t>
  </si>
  <si>
    <t>The volume of the well's original volumetric incentive that is left to be produced. This may not be applicable to some wells. Upon completion of the eligible high water-cut investment in the field, the applicant can choose to either:
•  Keep the existing royalty status on the well until the ministry is notified by the applicant to apply the high water-cut royalty status; or,
Note: this option should be used if the applicant would like to continue to produce out all or part of its remaining volumetric incentive.
•  Have the high water-cut royalty rate assigned immediately after the Investment Summary is approved.</t>
  </si>
  <si>
    <t>UWI 
(123/00-00-000-00W0/00)</t>
  </si>
  <si>
    <r>
      <t xml:space="preserve">HWCP IOF%
</t>
    </r>
    <r>
      <rPr>
        <b/>
        <sz val="8"/>
        <rFont val="Aptos Narrow"/>
        <family val="2"/>
        <scheme val="minor"/>
      </rPr>
      <t>(Required when the FDD is prior to 10/01/2002. See Instructions for more details)</t>
    </r>
  </si>
  <si>
    <r>
      <t xml:space="preserve">Project Type
</t>
    </r>
    <r>
      <rPr>
        <b/>
        <sz val="8"/>
        <rFont val="Aptos Narrow"/>
        <family val="2"/>
        <scheme val="minor"/>
      </rPr>
      <t>(Pump Upgrade, Facility Upgrade, Flowlines, etc.)</t>
    </r>
  </si>
  <si>
    <t>The information provided below is for reference purposes only. In the event of any discrepancy, the HWCP regulations shall take precedence.</t>
  </si>
  <si>
    <t>Royalty Rate Calculator</t>
  </si>
  <si>
    <t>Current Well Completion Status</t>
  </si>
  <si>
    <t>Total Cost</t>
  </si>
  <si>
    <t>The total cost of the qualifying investment dedicated to the well, or project.</t>
  </si>
  <si>
    <t>The proposed investment is a minimum of $30,000 per well, directly related to water handling capabilities and extending the life of the well.</t>
  </si>
  <si>
    <t>The email address at which the contact can be reached should the Ministry require clarification when reviewing the application.</t>
  </si>
  <si>
    <t>The number the contact can be reached at should the Ministry require clarification when reviewing the application.</t>
  </si>
  <si>
    <t xml:space="preserve"> HWC Well General Information</t>
  </si>
  <si>
    <t>HWCP Investment Details</t>
  </si>
  <si>
    <t xml:space="preserve"> Disclosure Questions</t>
  </si>
  <si>
    <t>Attachments</t>
  </si>
  <si>
    <t>Contact Information</t>
  </si>
  <si>
    <t>Once all of the information is complete, please submit the application through IRIS.</t>
  </si>
  <si>
    <t>Investment Details</t>
  </si>
  <si>
    <r>
      <t xml:space="preserve">To substantiate the qualifying investments, the operator must submit investment details, including a description of each investment, the amount of each, and the date each was made. If there is more than one contractor or supplier, the investment information must be separated by contractor or supplier. Additional information may be provided to justify how each qualifying investment will directly enhance water-handling capabilities and extend the well's productive life. 
</t>
    </r>
    <r>
      <rPr>
        <b/>
        <u/>
        <sz val="11"/>
        <color theme="1"/>
        <rFont val="Aptos Narrow"/>
        <family val="2"/>
        <scheme val="minor"/>
      </rPr>
      <t xml:space="preserve"> Including:</t>
    </r>
    <r>
      <rPr>
        <sz val="11"/>
        <color theme="1"/>
        <rFont val="Aptos Narrow"/>
        <family val="2"/>
        <scheme val="minor"/>
      </rPr>
      <t xml:space="preserve">
Investment Type, Investment Description, Date, Eligible Costs, AFEs, etc.
</t>
    </r>
    <r>
      <rPr>
        <b/>
        <sz val="11"/>
        <color theme="1"/>
        <rFont val="Aptos Narrow"/>
        <family val="2"/>
        <scheme val="minor"/>
      </rPr>
      <t>Note: Standard repair and maintenance costs are ineligible.</t>
    </r>
  </si>
  <si>
    <t>Application Notes 
(Add Project Details, Per Well Basis)</t>
  </si>
  <si>
    <t>Please complete all spreadsheets. Start with the Well Data tab by entering information from left to right, adhering to the data formats specified in the column headers. Certain fields are automated, generating supporting information to ensure the application is completed efficiently and accurately.</t>
  </si>
  <si>
    <t>Application Instructions</t>
  </si>
  <si>
    <t xml:space="preserve">Please fill out the supporting information in the correct tabs, and where applicable attach files that support your application. If attachments are provided, please indicate which attachment(s) are required for the applicable well/project.  </t>
  </si>
  <si>
    <t>The Licence number of the oil well being applied for under the High Water-Cut Oil Well Program.</t>
  </si>
  <si>
    <t>Shut in or Suspended for Six or More Months Prior to Investment?
(Yes/No)</t>
  </si>
  <si>
    <t>Last Three Months of Total Oil Production 
(m3)</t>
  </si>
  <si>
    <t>Last Three Months of Total Water Production 
(m3)</t>
  </si>
  <si>
    <t>Technical Data: Decline analysis, spreadsheet data, and calculations.</t>
  </si>
  <si>
    <r>
      <t>Remaining Incentive Volume (m</t>
    </r>
    <r>
      <rPr>
        <b/>
        <vertAlign val="superscript"/>
        <sz val="10"/>
        <color rgb="FF000000"/>
        <rFont val="Aptos Narrow"/>
        <family val="2"/>
        <scheme val="minor"/>
      </rPr>
      <t>3</t>
    </r>
    <r>
      <rPr>
        <b/>
        <sz val="10"/>
        <color rgb="FF000000"/>
        <rFont val="Aptos Narrow"/>
        <family val="2"/>
        <scheme val="minor"/>
      </rPr>
      <t>)</t>
    </r>
  </si>
  <si>
    <r>
      <t xml:space="preserve">AR </t>
    </r>
    <r>
      <rPr>
        <sz val="10"/>
        <color theme="1"/>
        <rFont val="Aptos Narrow"/>
        <family val="2"/>
        <scheme val="minor"/>
      </rPr>
      <t>is the additional recovered reserves for the qualifying high water-cut oil well that are attributable to the qualifying investments.</t>
    </r>
  </si>
  <si>
    <r>
      <t xml:space="preserve">TR </t>
    </r>
    <r>
      <rPr>
        <sz val="10"/>
        <color theme="1"/>
        <rFont val="Aptos Narrow"/>
        <family val="2"/>
        <scheme val="minor"/>
      </rPr>
      <t>is the total remaining reserves for the qualifying high water-cut oil well that include the additional recoverable reserves that are attributable to the qualifying investments.</t>
    </r>
  </si>
  <si>
    <r>
      <t xml:space="preserve">Note: </t>
    </r>
    <r>
      <rPr>
        <sz val="10"/>
        <color theme="1"/>
        <rFont val="Aptos Narrow"/>
        <family val="2"/>
        <scheme val="minor"/>
      </rPr>
      <t>An incremental high water-cut oil factor of 100 per cent will be assigned to:</t>
    </r>
  </si>
  <si>
    <r>
      <t xml:space="preserve">To substantiate the qualifying investments, the operator must submit investment details, including a description of each investment, the amount of each, and the date each was made. If there is more than one contractor or supplier, the investment information must be separated by contractor or supplier.
Under the expenditures tab, provide a table that outlines the costs associated with the qualifying investment, including:
-Investment Type
-Investment Description
-Date
-Eligible Costs
-AFE's
-etc.
Additional information may be provided to justify how each qualifying investment will directly enhance water-handling capabilities and extend the well's productive life.
</t>
    </r>
    <r>
      <rPr>
        <b/>
        <sz val="10"/>
        <color theme="1"/>
        <rFont val="Aptos Narrow"/>
        <family val="2"/>
        <scheme val="minor"/>
      </rPr>
      <t>Note: Standard repair and maintenance costs are ineligible.</t>
    </r>
  </si>
  <si>
    <r>
      <t xml:space="preserve">A minimum investment of $30,000 must be incurred for each well associated with the application which directly improves water handling capabilities </t>
    </r>
    <r>
      <rPr>
        <u/>
        <sz val="10"/>
        <color theme="1"/>
        <rFont val="Aptos Narrow"/>
        <family val="2"/>
        <scheme val="minor"/>
      </rPr>
      <t>and</t>
    </r>
    <r>
      <rPr>
        <sz val="10"/>
        <color theme="1"/>
        <rFont val="Aptos Narrow"/>
        <family val="2"/>
        <scheme val="minor"/>
      </rPr>
      <t xml:space="preserve"> extends the producing life of the well(s).</t>
    </r>
  </si>
  <si>
    <t>Has the well produced at an average water-cut of 90 per cent or greater during the most recent three or more months reported, for which the well had hours on production?</t>
  </si>
  <si>
    <t>Has the well been shut in or suspended for the most recent six or more consecutive months, with its last three or more months with hours on production having an average water cut of 90 per cent or greater?</t>
  </si>
  <si>
    <t>If the qualifying well(s) are shut in or suspended for the most recent six or more consecutive reported months and their last three or more months with hours on production have an average water-cut of 90 per cent or greater, an incremental high water-cut oil factor of 100 per cent will be assigned.</t>
  </si>
  <si>
    <t>The qualifying well(s) must have produced at an average water-cut of 90 per cent or greater during the most recent three or more reported months, with hours on production, prior to submitting an application to the program.</t>
  </si>
  <si>
    <t>Completion Date</t>
  </si>
  <si>
    <t xml:space="preserve">The date for which the project was completed. </t>
  </si>
  <si>
    <t>If the application is for a group of wells that benefit from a larger qualifying investment, all wells within the group must be located in the same geological area (i.e., the same unit, share a facility, etc.).</t>
  </si>
  <si>
    <t>The volumetric data for oil and water production must be included for each well completion. This will help determine what values were used when confirming that the well completion meets the 90 per cent water-cut requirement.</t>
  </si>
  <si>
    <t>Last 
Production Date
(MM/DD/YYYY)</t>
  </si>
  <si>
    <t>Linked Battery
(SK BT 0000000)</t>
  </si>
  <si>
    <t>Monthly Production
 Date Range: Last Three 
Months of Production
(YYYY-MM to YYYY-MM)</t>
  </si>
  <si>
    <r>
      <t xml:space="preserve">Royalty Status
</t>
    </r>
    <r>
      <rPr>
        <b/>
        <sz val="8"/>
        <rFont val="Aptos Narrow"/>
        <family val="2"/>
        <scheme val="minor"/>
      </rPr>
      <t>(Keep existing royalty status or assign high water-cut rate immediately?)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</si>
</sst>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0.0"/>
    <numFmt numFmtId="166" formatCode="0.0"/>
  </numFmts>
  <fonts count="20" x14ac:knownFonts="1">
    <font>
      <sz val="11"/>
      <color theme="1"/>
      <name val="Aptos Narrow"/>
      <family val="2"/>
      <scheme val="minor"/>
    </font>
    <font>
      <sz val="11"/>
      <color theme="1"/>
      <name val="Aptos Narrow"/>
      <family val="2"/>
      <scheme val="minor"/>
    </font>
    <font>
      <sz val="10"/>
      <name val="Aptos Narrow"/>
      <family val="2"/>
      <scheme val="minor"/>
    </font>
    <font>
      <b/>
      <sz val="11"/>
      <name val="Aptos Narrow"/>
      <family val="2"/>
      <scheme val="minor"/>
    </font>
    <font>
      <sz val="10"/>
      <color theme="4"/>
      <name val="Aptos Narrow"/>
      <family val="2"/>
      <scheme val="minor"/>
    </font>
    <font>
      <b/>
      <sz val="10"/>
      <color rgb="FF0070C0"/>
      <name val="Aptos Narrow"/>
      <family val="2"/>
      <scheme val="minor"/>
    </font>
    <font>
      <b/>
      <sz val="12"/>
      <color rgb="FF0070C0"/>
      <name val="Aptos Narrow"/>
      <family val="2"/>
      <scheme val="minor"/>
    </font>
    <font>
      <b/>
      <sz val="8"/>
      <name val="Aptos Narrow"/>
      <family val="2"/>
      <scheme val="minor"/>
    </font>
    <font>
      <sz val="8"/>
      <name val="Aptos Narrow"/>
      <family val="2"/>
      <scheme val="minor"/>
    </font>
    <font>
      <u/>
      <sz val="11"/>
      <color theme="10"/>
      <name val="Aptos Narrow"/>
      <family val="2"/>
      <scheme val="minor"/>
    </font>
    <font>
      <b/>
      <sz val="11"/>
      <color theme="1"/>
      <name val="Aptos Narrow"/>
      <family val="2"/>
      <scheme val="minor"/>
    </font>
    <font>
      <b/>
      <sz val="10"/>
      <color theme="3" tint="0.499984740745262"/>
      <name val="Aptos Narrow"/>
      <family val="2"/>
      <scheme val="minor"/>
    </font>
    <font>
      <b/>
      <u/>
      <sz val="11"/>
      <color theme="1"/>
      <name val="Aptos Narrow"/>
      <family val="2"/>
      <scheme val="minor"/>
    </font>
    <font>
      <b/>
      <sz val="10"/>
      <color rgb="FF000000"/>
      <name val="Aptos Narrow"/>
      <family val="2"/>
      <scheme val="minor"/>
    </font>
    <font>
      <sz val="10"/>
      <color theme="1"/>
      <name val="Aptos Narrow"/>
      <family val="2"/>
      <scheme val="minor"/>
    </font>
    <font>
      <b/>
      <vertAlign val="superscript"/>
      <sz val="10"/>
      <color rgb="FF000000"/>
      <name val="Aptos Narrow"/>
      <family val="2"/>
      <scheme val="minor"/>
    </font>
    <font>
      <b/>
      <sz val="10"/>
      <color theme="1"/>
      <name val="Aptos Narrow"/>
      <family val="2"/>
      <scheme val="minor"/>
    </font>
    <font>
      <u/>
      <sz val="10"/>
      <color theme="1"/>
      <name val="Aptos Narrow"/>
      <family val="2"/>
      <scheme val="minor"/>
    </font>
    <font>
      <b/>
      <sz val="10"/>
      <color rgb="FFFFFFFF"/>
      <name val="Aptos Narrow"/>
      <family val="2"/>
      <scheme val="minor"/>
    </font>
    <font>
      <u/>
      <sz val="10"/>
      <color theme="1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3D794B"/>
        <bgColor indexed="64"/>
      </patternFill>
    </fill>
    <fill>
      <patternFill patternType="solid">
        <fgColor rgb="FFB8D9EB"/>
        <bgColor indexed="64"/>
      </patternFill>
    </fill>
    <fill>
      <patternFill patternType="solid">
        <fgColor theme="0" tint="-4.9989318521683403E-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indexed="64"/>
      </left>
      <right/>
      <top/>
      <bottom/>
      <diagonal/>
    </border>
    <border>
      <left/>
      <right style="medium">
        <color indexed="64"/>
      </right>
      <top/>
      <bottom/>
      <diagonal/>
    </border>
    <border>
      <left/>
      <right style="medium">
        <color rgb="FF000000"/>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cellStyleXfs>
  <cellXfs count="116">
    <xf numFmtId="0" fontId="0" fillId="0" borderId="0" xfId="0"/>
    <xf numFmtId="0" fontId="2" fillId="0" borderId="0" xfId="0" applyFont="1" applyAlignment="1">
      <alignment horizontal="center" vertical="center"/>
    </xf>
    <xf numFmtId="0" fontId="2" fillId="0" borderId="4" xfId="0" applyFont="1" applyBorder="1" applyAlignment="1">
      <alignment horizontal="center" vertical="center"/>
    </xf>
    <xf numFmtId="49" fontId="2" fillId="0" borderId="4" xfId="0" quotePrefix="1" applyNumberFormat="1" applyFont="1" applyBorder="1" applyAlignment="1">
      <alignment horizontal="center" vertical="center"/>
    </xf>
    <xf numFmtId="14" fontId="2" fillId="0" borderId="4" xfId="0" applyNumberFormat="1" applyFont="1" applyBorder="1" applyAlignment="1">
      <alignment horizontal="center" vertical="center"/>
    </xf>
    <xf numFmtId="14" fontId="4" fillId="0" borderId="4" xfId="0" applyNumberFormat="1" applyFont="1" applyBorder="1" applyAlignment="1">
      <alignment horizontal="center" vertical="center"/>
    </xf>
    <xf numFmtId="10" fontId="5" fillId="0" borderId="4" xfId="0" applyNumberFormat="1" applyFont="1" applyBorder="1" applyAlignment="1">
      <alignment horizontal="center" vertical="center"/>
    </xf>
    <xf numFmtId="0" fontId="5" fillId="0" borderId="4" xfId="0" applyFont="1" applyBorder="1" applyAlignment="1">
      <alignment horizontal="center" vertical="center" wrapText="1"/>
    </xf>
    <xf numFmtId="10" fontId="5" fillId="0" borderId="4" xfId="0" applyNumberFormat="1" applyFont="1" applyBorder="1" applyAlignment="1">
      <alignment horizontal="center" vertical="center" wrapText="1"/>
    </xf>
    <xf numFmtId="0" fontId="5" fillId="0" borderId="4" xfId="0" applyFont="1" applyBorder="1" applyAlignment="1">
      <alignment horizontal="center" vertical="center"/>
    </xf>
    <xf numFmtId="0" fontId="2" fillId="0" borderId="5" xfId="0" applyFont="1" applyBorder="1" applyAlignment="1">
      <alignment horizontal="center" vertical="center"/>
    </xf>
    <xf numFmtId="49" fontId="2"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14" fontId="2" fillId="0" borderId="7" xfId="0" applyNumberFormat="1" applyFont="1" applyBorder="1" applyAlignment="1">
      <alignment horizontal="center" vertical="center"/>
    </xf>
    <xf numFmtId="0" fontId="5" fillId="0" borderId="6" xfId="0" applyFont="1" applyBorder="1" applyAlignment="1">
      <alignment horizontal="center" vertical="center" wrapText="1"/>
    </xf>
    <xf numFmtId="14" fontId="2" fillId="0" borderId="5" xfId="0" applyNumberFormat="1" applyFont="1" applyBorder="1" applyAlignment="1">
      <alignment horizontal="center" vertical="center"/>
    </xf>
    <xf numFmtId="0" fontId="2" fillId="0" borderId="5" xfId="0" applyFont="1" applyBorder="1" applyAlignment="1">
      <alignment horizontal="center" vertical="center" wrapText="1"/>
    </xf>
    <xf numFmtId="49" fontId="2" fillId="0" borderId="5" xfId="0" quotePrefix="1" applyNumberFormat="1" applyFont="1" applyBorder="1" applyAlignment="1">
      <alignment horizontal="center" vertical="center"/>
    </xf>
    <xf numFmtId="0" fontId="6" fillId="0" borderId="5" xfId="0" applyFont="1" applyBorder="1" applyAlignment="1">
      <alignment horizontal="center" vertical="center" wrapText="1"/>
    </xf>
    <xf numFmtId="14" fontId="2" fillId="0" borderId="8" xfId="0" applyNumberFormat="1" applyFont="1" applyBorder="1" applyAlignment="1">
      <alignment horizontal="center" vertical="center"/>
    </xf>
    <xf numFmtId="10" fontId="5" fillId="0" borderId="8" xfId="0" applyNumberFormat="1" applyFont="1" applyBorder="1" applyAlignment="1">
      <alignment horizontal="center" vertical="center"/>
    </xf>
    <xf numFmtId="10" fontId="3" fillId="2" borderId="3" xfId="0" applyNumberFormat="1" applyFont="1" applyFill="1" applyBorder="1" applyAlignment="1">
      <alignment horizontal="center" vertical="center"/>
    </xf>
    <xf numFmtId="164" fontId="2" fillId="0" borderId="9"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165" fontId="5" fillId="0" borderId="4" xfId="1" applyNumberFormat="1" applyFont="1" applyFill="1" applyBorder="1" applyAlignment="1">
      <alignment horizontal="center" vertical="center"/>
    </xf>
    <xf numFmtId="166" fontId="5" fillId="0" borderId="4" xfId="1" applyNumberFormat="1" applyFont="1" applyFill="1" applyBorder="1" applyAlignment="1">
      <alignment horizontal="center" vertical="center"/>
    </xf>
    <xf numFmtId="10" fontId="5" fillId="0" borderId="5" xfId="0" applyNumberFormat="1" applyFont="1" applyBorder="1" applyAlignment="1">
      <alignment horizontal="center" vertical="center"/>
    </xf>
    <xf numFmtId="166" fontId="5" fillId="0" borderId="8" xfId="1" applyNumberFormat="1" applyFont="1" applyFill="1" applyBorder="1" applyAlignment="1">
      <alignment horizontal="center" vertical="center"/>
    </xf>
    <xf numFmtId="164" fontId="2" fillId="0" borderId="4"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11" xfId="0" applyFont="1" applyBorder="1" applyAlignment="1">
      <alignment horizontal="left" vertical="top" wrapText="1"/>
    </xf>
    <xf numFmtId="0" fontId="2" fillId="0" borderId="11" xfId="0" applyFont="1" applyBorder="1" applyAlignment="1">
      <alignment vertical="top"/>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0" fillId="0" borderId="0" xfId="0" applyAlignment="1">
      <alignment wrapText="1"/>
    </xf>
    <xf numFmtId="44" fontId="5" fillId="0" borderId="4" xfId="3" applyFont="1" applyBorder="1" applyAlignment="1">
      <alignment horizontal="center" vertical="center"/>
    </xf>
    <xf numFmtId="44" fontId="3" fillId="2" borderId="3" xfId="3" applyFont="1" applyFill="1" applyBorder="1" applyAlignment="1">
      <alignment horizontal="center" vertical="center"/>
    </xf>
    <xf numFmtId="0" fontId="0" fillId="0" borderId="21" xfId="0" applyBorder="1" applyAlignment="1">
      <alignment wrapText="1"/>
    </xf>
    <xf numFmtId="0" fontId="0" fillId="0" borderId="22" xfId="0" applyBorder="1"/>
    <xf numFmtId="0" fontId="10" fillId="0" borderId="0" xfId="0" applyFont="1"/>
    <xf numFmtId="0" fontId="12" fillId="0" borderId="0" xfId="0" applyFont="1"/>
    <xf numFmtId="0" fontId="11" fillId="5" borderId="4" xfId="0" applyFont="1" applyFill="1" applyBorder="1" applyAlignment="1">
      <alignment horizontal="center" vertical="center" wrapText="1"/>
    </xf>
    <xf numFmtId="14" fontId="11" fillId="5" borderId="4" xfId="0" applyNumberFormat="1" applyFont="1" applyFill="1" applyBorder="1" applyAlignment="1">
      <alignment horizontal="center" vertical="center" wrapText="1"/>
    </xf>
    <xf numFmtId="0" fontId="14" fillId="0" borderId="32" xfId="0" applyFont="1" applyBorder="1" applyAlignment="1">
      <alignment vertical="center" wrapText="1"/>
    </xf>
    <xf numFmtId="0" fontId="14" fillId="0" borderId="19" xfId="0" applyFont="1" applyBorder="1" applyAlignment="1">
      <alignment horizontal="left" vertical="center" wrapText="1"/>
    </xf>
    <xf numFmtId="0" fontId="14" fillId="0" borderId="17" xfId="0" applyFont="1" applyBorder="1" applyAlignment="1">
      <alignment horizontal="left" vertical="center" wrapText="1"/>
    </xf>
    <xf numFmtId="0" fontId="14" fillId="0" borderId="14" xfId="0" applyFont="1" applyBorder="1" applyAlignment="1">
      <alignment horizontal="left" vertical="center" wrapText="1"/>
    </xf>
    <xf numFmtId="0" fontId="16" fillId="0" borderId="38" xfId="0" applyFont="1" applyBorder="1" applyAlignment="1">
      <alignment horizontal="right" vertical="top" wrapText="1"/>
    </xf>
    <xf numFmtId="0" fontId="16" fillId="0" borderId="39" xfId="0" applyFont="1" applyBorder="1" applyAlignment="1">
      <alignment horizontal="right" vertical="top" wrapText="1"/>
    </xf>
    <xf numFmtId="0" fontId="14" fillId="0" borderId="0" xfId="0" applyFont="1"/>
    <xf numFmtId="0" fontId="14" fillId="0" borderId="26" xfId="0" applyFont="1" applyBorder="1"/>
    <xf numFmtId="0" fontId="19" fillId="0" borderId="17" xfId="2" applyFont="1" applyBorder="1" applyAlignment="1">
      <alignment horizontal="left" vertical="center" wrapText="1"/>
    </xf>
    <xf numFmtId="0" fontId="14" fillId="0" borderId="33" xfId="0" applyFont="1" applyBorder="1" applyAlignment="1">
      <alignment horizontal="left" vertical="center" wrapText="1"/>
    </xf>
    <xf numFmtId="0" fontId="14" fillId="0" borderId="15" xfId="0" applyFont="1" applyBorder="1" applyAlignment="1">
      <alignment horizontal="left" vertical="center" wrapText="1"/>
    </xf>
    <xf numFmtId="0" fontId="14" fillId="0" borderId="17" xfId="0" applyFont="1" applyBorder="1" applyAlignment="1">
      <alignment horizontal="left" wrapText="1"/>
    </xf>
    <xf numFmtId="0" fontId="14" fillId="0" borderId="16" xfId="0" applyFont="1" applyBorder="1" applyAlignment="1">
      <alignment horizontal="left" vertical="center" wrapText="1"/>
    </xf>
    <xf numFmtId="0" fontId="14" fillId="0" borderId="18" xfId="0" applyFont="1" applyBorder="1" applyAlignment="1">
      <alignment horizontal="left" vertical="center" wrapText="1"/>
    </xf>
    <xf numFmtId="0" fontId="16" fillId="0" borderId="18" xfId="0" applyFont="1" applyBorder="1" applyAlignment="1">
      <alignment horizontal="left" vertical="center" wrapText="1"/>
    </xf>
    <xf numFmtId="0" fontId="19" fillId="0" borderId="15" xfId="2" applyFont="1" applyBorder="1" applyAlignment="1">
      <alignment horizontal="left" vertical="center" wrapText="1"/>
    </xf>
    <xf numFmtId="0" fontId="14" fillId="0" borderId="32" xfId="0" applyFont="1" applyBorder="1" applyAlignment="1">
      <alignment horizontal="left" vertical="center" wrapText="1"/>
    </xf>
    <xf numFmtId="0" fontId="14" fillId="0" borderId="34" xfId="0" applyFont="1" applyBorder="1" applyAlignment="1">
      <alignment horizontal="left" vertical="center" wrapText="1"/>
    </xf>
    <xf numFmtId="0" fontId="14" fillId="0" borderId="20" xfId="0" applyFont="1" applyBorder="1" applyAlignment="1">
      <alignment horizontal="left" vertical="center" wrapText="1"/>
    </xf>
    <xf numFmtId="0" fontId="13" fillId="4" borderId="28"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3" borderId="24"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8" fillId="3" borderId="35"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4" fillId="0" borderId="5" xfId="0" applyFont="1" applyBorder="1" applyAlignment="1">
      <alignment horizontal="left" vertical="top" wrapText="1"/>
    </xf>
    <xf numFmtId="0" fontId="14" fillId="0" borderId="12" xfId="0" applyFont="1" applyBorder="1" applyAlignment="1">
      <alignment horizontal="left" vertical="top" wrapText="1"/>
    </xf>
    <xf numFmtId="0" fontId="18" fillId="3" borderId="28"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4" fillId="0" borderId="8" xfId="0" applyFont="1" applyBorder="1" applyAlignment="1">
      <alignment horizontal="left" vertical="top" wrapText="1"/>
    </xf>
    <xf numFmtId="0" fontId="14" fillId="0" borderId="13" xfId="0" applyFont="1" applyBorder="1" applyAlignment="1">
      <alignment horizontal="left" vertical="top" wrapText="1"/>
    </xf>
    <xf numFmtId="0" fontId="14" fillId="0" borderId="19" xfId="0" applyFont="1" applyBorder="1" applyAlignment="1">
      <alignment horizontal="left" vertical="center" wrapText="1"/>
    </xf>
    <xf numFmtId="0" fontId="14" fillId="0" borderId="17" xfId="0" applyFont="1" applyBorder="1" applyAlignment="1">
      <alignment horizontal="left" vertical="center" wrapText="1"/>
    </xf>
    <xf numFmtId="0" fontId="14" fillId="0" borderId="14" xfId="0" applyFont="1" applyBorder="1" applyAlignment="1">
      <alignment horizontal="left" vertical="center" wrapText="1"/>
    </xf>
    <xf numFmtId="0" fontId="18" fillId="3" borderId="21"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18"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5" xfId="0" applyBorder="1" applyAlignment="1">
      <alignment horizontal="left" vertical="top" wrapText="1"/>
    </xf>
    <xf numFmtId="0" fontId="0" fillId="0" borderId="26" xfId="0" applyBorder="1" applyAlignment="1">
      <alignment horizontal="left" vertical="top"/>
    </xf>
    <xf numFmtId="0" fontId="0" fillId="0" borderId="40" xfId="0" applyBorder="1" applyAlignment="1">
      <alignment horizontal="left" vertical="top"/>
    </xf>
    <xf numFmtId="0" fontId="0" fillId="0" borderId="21" xfId="0" applyBorder="1" applyAlignment="1">
      <alignment horizontal="left" vertical="top"/>
    </xf>
    <xf numFmtId="0" fontId="0" fillId="0" borderId="0" xfId="0" applyAlignment="1">
      <alignment horizontal="left" vertical="top"/>
    </xf>
    <xf numFmtId="0" fontId="0" fillId="0" borderId="22" xfId="0" applyBorder="1" applyAlignment="1">
      <alignment horizontal="left" vertical="top"/>
    </xf>
    <xf numFmtId="0" fontId="0" fillId="0" borderId="31" xfId="0" applyBorder="1" applyAlignment="1">
      <alignment horizontal="left" vertical="top"/>
    </xf>
    <xf numFmtId="0" fontId="0" fillId="0" borderId="24" xfId="0" applyBorder="1" applyAlignment="1">
      <alignment horizontal="left" vertical="top"/>
    </xf>
    <xf numFmtId="0" fontId="0" fillId="0" borderId="41" xfId="0" applyBorder="1" applyAlignment="1">
      <alignment horizontal="left" vertical="top"/>
    </xf>
    <xf numFmtId="10" fontId="5" fillId="0" borderId="42" xfId="0" applyNumberFormat="1" applyFont="1" applyBorder="1" applyAlignment="1">
      <alignment horizontal="center" vertical="center"/>
    </xf>
    <xf numFmtId="0" fontId="2" fillId="0" borderId="8" xfId="0" applyFont="1" applyBorder="1" applyAlignment="1">
      <alignment horizontal="center" vertical="center"/>
    </xf>
    <xf numFmtId="49" fontId="2" fillId="0" borderId="8" xfId="0" quotePrefix="1" applyNumberFormat="1" applyFont="1" applyBorder="1" applyAlignment="1">
      <alignment horizontal="center" vertical="center"/>
    </xf>
    <xf numFmtId="0" fontId="6" fillId="0" borderId="8" xfId="0" applyFont="1" applyBorder="1" applyAlignment="1">
      <alignment horizontal="center" vertical="center" wrapText="1"/>
    </xf>
    <xf numFmtId="0" fontId="11" fillId="5" borderId="8" xfId="0" applyFont="1" applyFill="1" applyBorder="1" applyAlignment="1">
      <alignment horizontal="center" vertical="center" wrapText="1"/>
    </xf>
    <xf numFmtId="14" fontId="11" fillId="5" borderId="8" xfId="0" applyNumberFormat="1" applyFont="1" applyFill="1" applyBorder="1" applyAlignment="1">
      <alignment horizontal="center" vertical="center" wrapText="1"/>
    </xf>
    <xf numFmtId="10" fontId="5" fillId="0" borderId="8" xfId="0" applyNumberFormat="1" applyFont="1" applyBorder="1" applyAlignment="1">
      <alignment horizontal="center" vertical="center" wrapText="1"/>
    </xf>
    <xf numFmtId="44" fontId="5" fillId="0" borderId="8" xfId="3" applyFont="1" applyBorder="1" applyAlignment="1">
      <alignment horizontal="center" vertical="center"/>
    </xf>
    <xf numFmtId="0" fontId="5" fillId="0" borderId="8" xfId="0" applyFont="1" applyBorder="1" applyAlignment="1">
      <alignment horizontal="center" vertical="center"/>
    </xf>
  </cellXfs>
  <cellStyles count="4">
    <cellStyle name="Comma" xfId="1" builtinId="3"/>
    <cellStyle name="Currency" xfId="3" builtinId="4"/>
    <cellStyle name="Hyperlink" xfId="2" builtinId="8"/>
    <cellStyle name="Normal" xfId="0" builtinId="0"/>
  </cellStyles>
  <dxfs count="10">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ations.saskatchewan.ca/api/v1/products/75616/formats/84554/download" TargetMode="External"/><Relationship Id="rId1" Type="http://schemas.openxmlformats.org/officeDocument/2006/relationships/hyperlink" Target="https://publications.saskatchewan.ca/api/v1/products/75622/formats/84561/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24A0C-D4D1-4623-B78F-D678BF3B3A23}">
  <sheetPr>
    <tabColor rgb="FF00B050"/>
    <pageSetUpPr fitToPage="1"/>
  </sheetPr>
  <dimension ref="A1:X50"/>
  <sheetViews>
    <sheetView tabSelected="1" zoomScale="120" zoomScaleNormal="120" workbookViewId="0">
      <selection activeCell="G49" sqref="G49"/>
    </sheetView>
  </sheetViews>
  <sheetFormatPr defaultRowHeight="15" x14ac:dyDescent="0.25"/>
  <cols>
    <col min="1" max="1" width="0.85546875" customWidth="1"/>
    <col min="2" max="2" width="2.5703125" customWidth="1"/>
    <col min="3" max="3" width="24.140625" customWidth="1"/>
    <col min="4" max="4" width="85.85546875" customWidth="1"/>
  </cols>
  <sheetData>
    <row r="1" spans="1:24" ht="16.5" customHeight="1" x14ac:dyDescent="0.25">
      <c r="B1" s="77" t="s">
        <v>65</v>
      </c>
      <c r="C1" s="78"/>
      <c r="D1" s="79"/>
      <c r="E1" s="38"/>
      <c r="F1" s="38"/>
      <c r="G1" s="38"/>
      <c r="H1" s="38"/>
      <c r="I1" s="38"/>
      <c r="J1" s="38"/>
      <c r="K1" s="38"/>
      <c r="L1" s="38"/>
      <c r="M1" s="38"/>
      <c r="N1" s="38"/>
      <c r="O1" s="38"/>
      <c r="P1" s="38"/>
      <c r="Q1" s="38"/>
      <c r="R1" s="38"/>
      <c r="S1" s="38"/>
      <c r="T1" s="38"/>
      <c r="U1" s="38"/>
      <c r="V1" s="38"/>
      <c r="W1" s="38"/>
      <c r="X1" s="38"/>
    </row>
    <row r="2" spans="1:24" ht="42.75" customHeight="1" x14ac:dyDescent="0.25">
      <c r="B2" s="51">
        <v>1</v>
      </c>
      <c r="C2" s="80" t="s">
        <v>64</v>
      </c>
      <c r="D2" s="81"/>
      <c r="E2" s="41"/>
      <c r="F2" s="38"/>
      <c r="G2" s="38"/>
      <c r="H2" s="38"/>
      <c r="I2" s="38"/>
      <c r="J2" s="38"/>
      <c r="K2" s="38"/>
      <c r="L2" s="38"/>
      <c r="M2" s="38"/>
      <c r="N2" s="38"/>
      <c r="O2" s="38"/>
      <c r="P2" s="38"/>
      <c r="Q2" s="38"/>
      <c r="R2" s="38"/>
      <c r="S2" s="38"/>
      <c r="T2" s="38"/>
      <c r="U2" s="38"/>
      <c r="V2" s="38"/>
      <c r="W2" s="38"/>
      <c r="X2" s="38"/>
    </row>
    <row r="3" spans="1:24" ht="33" customHeight="1" x14ac:dyDescent="0.25">
      <c r="B3" s="51">
        <v>2</v>
      </c>
      <c r="C3" s="80" t="s">
        <v>66</v>
      </c>
      <c r="D3" s="81"/>
      <c r="E3" s="41"/>
      <c r="F3" s="38"/>
      <c r="G3" s="38"/>
      <c r="H3" s="38"/>
      <c r="I3" s="38"/>
      <c r="J3" s="38"/>
      <c r="K3" s="38"/>
      <c r="L3" s="38"/>
      <c r="M3" s="38"/>
      <c r="N3" s="38"/>
      <c r="O3" s="38"/>
      <c r="P3" s="38"/>
      <c r="Q3" s="38"/>
      <c r="R3" s="38"/>
      <c r="S3" s="38"/>
      <c r="T3" s="38"/>
      <c r="U3" s="38"/>
      <c r="V3" s="38"/>
      <c r="W3" s="38"/>
      <c r="X3" s="38"/>
    </row>
    <row r="4" spans="1:24" ht="17.25" customHeight="1" x14ac:dyDescent="0.25">
      <c r="B4" s="51">
        <v>3</v>
      </c>
      <c r="C4" s="80" t="s">
        <v>60</v>
      </c>
      <c r="D4" s="81"/>
      <c r="E4" s="41"/>
      <c r="F4" s="38"/>
      <c r="G4" s="38"/>
      <c r="H4" s="38"/>
      <c r="I4" s="38"/>
      <c r="J4" s="38"/>
      <c r="K4" s="38"/>
      <c r="L4" s="38"/>
      <c r="M4" s="38"/>
      <c r="N4" s="38"/>
      <c r="O4" s="38"/>
      <c r="P4" s="38"/>
      <c r="Q4" s="38"/>
      <c r="R4" s="38"/>
      <c r="S4" s="38"/>
      <c r="T4" s="38"/>
      <c r="U4" s="38"/>
      <c r="V4" s="38"/>
      <c r="W4" s="38"/>
      <c r="X4" s="38"/>
    </row>
    <row r="5" spans="1:24" ht="18" customHeight="1" thickBot="1" x14ac:dyDescent="0.3">
      <c r="B5" s="52">
        <v>4</v>
      </c>
      <c r="C5" s="85" t="s">
        <v>47</v>
      </c>
      <c r="D5" s="86"/>
      <c r="E5" s="41"/>
      <c r="F5" s="38"/>
      <c r="G5" s="38"/>
      <c r="H5" s="38"/>
      <c r="I5" s="38"/>
      <c r="J5" s="38"/>
      <c r="K5" s="38"/>
      <c r="L5" s="38"/>
      <c r="M5" s="38"/>
      <c r="N5" s="38"/>
      <c r="O5" s="38"/>
      <c r="P5" s="38"/>
      <c r="Q5" s="38"/>
      <c r="R5" s="38"/>
      <c r="S5" s="38"/>
      <c r="T5" s="38"/>
      <c r="U5" s="38"/>
      <c r="V5" s="38"/>
      <c r="W5" s="38"/>
      <c r="X5" s="38"/>
    </row>
    <row r="6" spans="1:24" ht="12.75" customHeight="1" thickBot="1" x14ac:dyDescent="0.3">
      <c r="B6" s="53"/>
      <c r="C6" s="53"/>
      <c r="D6" s="54"/>
    </row>
    <row r="7" spans="1:24" ht="15.75" customHeight="1" thickBot="1" x14ac:dyDescent="0.3">
      <c r="B7" s="82" t="s">
        <v>55</v>
      </c>
      <c r="C7" s="83"/>
      <c r="D7" s="84"/>
    </row>
    <row r="8" spans="1:24" ht="15.75" customHeight="1" thickBot="1" x14ac:dyDescent="0.3">
      <c r="A8" s="42"/>
      <c r="B8" s="93" t="s">
        <v>21</v>
      </c>
      <c r="C8" s="76"/>
      <c r="D8" s="50" t="s">
        <v>67</v>
      </c>
    </row>
    <row r="9" spans="1:24" ht="15.75" customHeight="1" thickBot="1" x14ac:dyDescent="0.3">
      <c r="B9" s="66" t="s">
        <v>22</v>
      </c>
      <c r="C9" s="67"/>
      <c r="D9" s="57" t="s">
        <v>23</v>
      </c>
    </row>
    <row r="10" spans="1:24" ht="114.75" customHeight="1" x14ac:dyDescent="0.25">
      <c r="B10" s="73" t="s">
        <v>72</v>
      </c>
      <c r="C10" s="74"/>
      <c r="D10" s="48" t="s">
        <v>43</v>
      </c>
    </row>
    <row r="11" spans="1:24" ht="27" x14ac:dyDescent="0.25">
      <c r="B11" s="71"/>
      <c r="C11" s="72"/>
      <c r="D11" s="49" t="s">
        <v>24</v>
      </c>
    </row>
    <row r="12" spans="1:24" ht="85.5" customHeight="1" x14ac:dyDescent="0.25">
      <c r="B12" s="71"/>
      <c r="C12" s="72"/>
      <c r="D12" s="58" t="s">
        <v>25</v>
      </c>
    </row>
    <row r="13" spans="1:24" ht="18" customHeight="1" thickBot="1" x14ac:dyDescent="0.3">
      <c r="B13" s="75"/>
      <c r="C13" s="76"/>
      <c r="D13" s="55" t="s">
        <v>48</v>
      </c>
    </row>
    <row r="14" spans="1:24" ht="15.75" customHeight="1" thickBot="1" x14ac:dyDescent="0.3">
      <c r="A14" s="42"/>
      <c r="B14" s="94" t="s">
        <v>12</v>
      </c>
      <c r="C14" s="67"/>
      <c r="D14" s="59" t="s">
        <v>14</v>
      </c>
    </row>
    <row r="15" spans="1:24" ht="38.25" customHeight="1" x14ac:dyDescent="0.25">
      <c r="B15" s="73" t="s">
        <v>13</v>
      </c>
      <c r="C15" s="74"/>
      <c r="D15" s="60" t="s">
        <v>26</v>
      </c>
    </row>
    <row r="16" spans="1:24" x14ac:dyDescent="0.25">
      <c r="B16" s="71"/>
      <c r="C16" s="72"/>
      <c r="D16" s="60" t="s">
        <v>15</v>
      </c>
    </row>
    <row r="17" spans="1:4" ht="27" x14ac:dyDescent="0.25">
      <c r="B17" s="71"/>
      <c r="C17" s="72"/>
      <c r="D17" s="61" t="s">
        <v>73</v>
      </c>
    </row>
    <row r="18" spans="1:4" ht="27" x14ac:dyDescent="0.25">
      <c r="B18" s="71"/>
      <c r="C18" s="72"/>
      <c r="D18" s="61" t="s">
        <v>74</v>
      </c>
    </row>
    <row r="19" spans="1:4" x14ac:dyDescent="0.25">
      <c r="B19" s="71"/>
      <c r="C19" s="72"/>
      <c r="D19" s="61" t="s">
        <v>75</v>
      </c>
    </row>
    <row r="20" spans="1:4" ht="27" x14ac:dyDescent="0.25">
      <c r="B20" s="71"/>
      <c r="C20" s="72"/>
      <c r="D20" s="60" t="s">
        <v>27</v>
      </c>
    </row>
    <row r="21" spans="1:4" x14ac:dyDescent="0.25">
      <c r="B21" s="71"/>
      <c r="C21" s="72"/>
      <c r="D21" s="60" t="s">
        <v>16</v>
      </c>
    </row>
    <row r="22" spans="1:4" x14ac:dyDescent="0.25">
      <c r="B22" s="71"/>
      <c r="C22" s="72"/>
      <c r="D22" s="60" t="s">
        <v>17</v>
      </c>
    </row>
    <row r="23" spans="1:4" ht="15.75" thickBot="1" x14ac:dyDescent="0.3">
      <c r="B23" s="71"/>
      <c r="C23" s="72"/>
      <c r="D23" s="62" t="s">
        <v>18</v>
      </c>
    </row>
    <row r="24" spans="1:4" ht="15.75" thickBot="1" x14ac:dyDescent="0.3">
      <c r="B24" s="66" t="s">
        <v>49</v>
      </c>
      <c r="C24" s="67"/>
      <c r="D24" s="47" t="s">
        <v>19</v>
      </c>
    </row>
    <row r="25" spans="1:4" ht="15.75" customHeight="1" thickBot="1" x14ac:dyDescent="0.3">
      <c r="B25" s="82" t="s">
        <v>56</v>
      </c>
      <c r="C25" s="83"/>
      <c r="D25" s="84"/>
    </row>
    <row r="26" spans="1:4" ht="36" customHeight="1" x14ac:dyDescent="0.25">
      <c r="B26" s="73" t="s">
        <v>20</v>
      </c>
      <c r="C26" s="74"/>
      <c r="D26" s="60" t="s">
        <v>28</v>
      </c>
    </row>
    <row r="27" spans="1:4" x14ac:dyDescent="0.25">
      <c r="B27" s="71"/>
      <c r="C27" s="72"/>
      <c r="D27" s="60" t="s">
        <v>29</v>
      </c>
    </row>
    <row r="28" spans="1:4" x14ac:dyDescent="0.25">
      <c r="B28" s="71"/>
      <c r="C28" s="72"/>
      <c r="D28" s="60" t="s">
        <v>30</v>
      </c>
    </row>
    <row r="29" spans="1:4" x14ac:dyDescent="0.25">
      <c r="B29" s="71"/>
      <c r="C29" s="72"/>
      <c r="D29" s="60" t="s">
        <v>31</v>
      </c>
    </row>
    <row r="30" spans="1:4" ht="15.75" thickBot="1" x14ac:dyDescent="0.3">
      <c r="B30" s="75"/>
      <c r="C30" s="76"/>
      <c r="D30" s="57" t="s">
        <v>32</v>
      </c>
    </row>
    <row r="31" spans="1:4" ht="15.75" customHeight="1" x14ac:dyDescent="0.25">
      <c r="A31" s="42"/>
      <c r="B31" s="73" t="s">
        <v>61</v>
      </c>
      <c r="C31" s="74"/>
      <c r="D31" s="87" t="s">
        <v>76</v>
      </c>
    </row>
    <row r="32" spans="1:4" x14ac:dyDescent="0.25">
      <c r="A32" s="42"/>
      <c r="B32" s="71"/>
      <c r="C32" s="72"/>
      <c r="D32" s="88"/>
    </row>
    <row r="33" spans="1:4" ht="23.25" customHeight="1" x14ac:dyDescent="0.25">
      <c r="B33" s="71"/>
      <c r="C33" s="72"/>
      <c r="D33" s="88"/>
    </row>
    <row r="34" spans="1:4" ht="24" customHeight="1" x14ac:dyDescent="0.25">
      <c r="B34" s="71"/>
      <c r="C34" s="72"/>
      <c r="D34" s="88"/>
    </row>
    <row r="35" spans="1:4" ht="143.25" customHeight="1" thickBot="1" x14ac:dyDescent="0.3">
      <c r="B35" s="75"/>
      <c r="C35" s="76"/>
      <c r="D35" s="89"/>
    </row>
    <row r="36" spans="1:4" ht="22.5" customHeight="1" thickBot="1" x14ac:dyDescent="0.3">
      <c r="B36" s="66" t="s">
        <v>50</v>
      </c>
      <c r="C36" s="67"/>
      <c r="D36" s="59" t="s">
        <v>51</v>
      </c>
    </row>
    <row r="37" spans="1:4" ht="15.75" thickBot="1" x14ac:dyDescent="0.3">
      <c r="B37" s="66" t="s">
        <v>82</v>
      </c>
      <c r="C37" s="67"/>
      <c r="D37" s="57" t="s">
        <v>83</v>
      </c>
    </row>
    <row r="38" spans="1:4" ht="27" x14ac:dyDescent="0.25">
      <c r="A38" s="42"/>
      <c r="B38" s="73" t="s">
        <v>33</v>
      </c>
      <c r="C38" s="74"/>
      <c r="D38" s="60" t="s">
        <v>34</v>
      </c>
    </row>
    <row r="39" spans="1:4" ht="15.75" thickBot="1" x14ac:dyDescent="0.3">
      <c r="B39" s="90" t="s">
        <v>57</v>
      </c>
      <c r="C39" s="91"/>
      <c r="D39" s="92"/>
    </row>
    <row r="40" spans="1:4" ht="89.25" customHeight="1" thickBot="1" x14ac:dyDescent="0.3">
      <c r="B40" s="66" t="s">
        <v>78</v>
      </c>
      <c r="C40" s="67"/>
      <c r="D40" s="48" t="s">
        <v>81</v>
      </c>
    </row>
    <row r="41" spans="1:4" ht="111" customHeight="1" thickBot="1" x14ac:dyDescent="0.3">
      <c r="B41" s="71" t="s">
        <v>79</v>
      </c>
      <c r="C41" s="72"/>
      <c r="D41" s="56" t="s">
        <v>80</v>
      </c>
    </row>
    <row r="42" spans="1:4" ht="78" customHeight="1" thickBot="1" x14ac:dyDescent="0.3">
      <c r="B42" s="66" t="s">
        <v>52</v>
      </c>
      <c r="C42" s="67"/>
      <c r="D42" s="57" t="s">
        <v>77</v>
      </c>
    </row>
    <row r="43" spans="1:4" ht="15.75" customHeight="1" thickBot="1" x14ac:dyDescent="0.3">
      <c r="B43" s="68" t="s">
        <v>58</v>
      </c>
      <c r="C43" s="69"/>
      <c r="D43" s="70"/>
    </row>
    <row r="44" spans="1:4" ht="30.75" customHeight="1" thickBot="1" x14ac:dyDescent="0.3">
      <c r="B44" s="66" t="s">
        <v>35</v>
      </c>
      <c r="C44" s="67"/>
      <c r="D44" s="57" t="s">
        <v>36</v>
      </c>
    </row>
    <row r="45" spans="1:4" ht="35.25" customHeight="1" thickBot="1" x14ac:dyDescent="0.3">
      <c r="A45" s="42"/>
      <c r="B45" s="71" t="s">
        <v>37</v>
      </c>
      <c r="C45" s="72"/>
      <c r="D45" s="63" t="s">
        <v>84</v>
      </c>
    </row>
    <row r="46" spans="1:4" ht="48.75" customHeight="1" thickBot="1" x14ac:dyDescent="0.3">
      <c r="A46" s="42"/>
      <c r="B46" s="73" t="s">
        <v>38</v>
      </c>
      <c r="C46" s="74"/>
      <c r="D46" s="64" t="s">
        <v>85</v>
      </c>
    </row>
    <row r="47" spans="1:4" ht="15.75" thickBot="1" x14ac:dyDescent="0.3">
      <c r="B47" s="68" t="s">
        <v>59</v>
      </c>
      <c r="C47" s="69"/>
      <c r="D47" s="70"/>
    </row>
    <row r="48" spans="1:4" ht="27.75" thickBot="1" x14ac:dyDescent="0.3">
      <c r="B48" s="66" t="s">
        <v>39</v>
      </c>
      <c r="C48" s="67"/>
      <c r="D48" s="60" t="s">
        <v>40</v>
      </c>
    </row>
    <row r="49" spans="2:4" ht="27.75" thickBot="1" x14ac:dyDescent="0.3">
      <c r="B49" s="66" t="s">
        <v>41</v>
      </c>
      <c r="C49" s="67"/>
      <c r="D49" s="64" t="s">
        <v>53</v>
      </c>
    </row>
    <row r="50" spans="2:4" ht="27.75" thickBot="1" x14ac:dyDescent="0.3">
      <c r="B50" s="66" t="s">
        <v>42</v>
      </c>
      <c r="C50" s="67"/>
      <c r="D50" s="65" t="s">
        <v>54</v>
      </c>
    </row>
  </sheetData>
  <mergeCells count="31">
    <mergeCell ref="B24:C24"/>
    <mergeCell ref="B8:C8"/>
    <mergeCell ref="B9:C9"/>
    <mergeCell ref="B10:C13"/>
    <mergeCell ref="B14:C14"/>
    <mergeCell ref="B15:C23"/>
    <mergeCell ref="B41:C41"/>
    <mergeCell ref="B42:C42"/>
    <mergeCell ref="B25:D25"/>
    <mergeCell ref="B26:C30"/>
    <mergeCell ref="B36:C36"/>
    <mergeCell ref="B37:C37"/>
    <mergeCell ref="B38:C38"/>
    <mergeCell ref="B31:C35"/>
    <mergeCell ref="D31:D35"/>
    <mergeCell ref="B39:D39"/>
    <mergeCell ref="B40:C40"/>
    <mergeCell ref="B1:D1"/>
    <mergeCell ref="C2:D2"/>
    <mergeCell ref="C3:D3"/>
    <mergeCell ref="C4:D4"/>
    <mergeCell ref="B7:D7"/>
    <mergeCell ref="C5:D5"/>
    <mergeCell ref="B48:C48"/>
    <mergeCell ref="B49:C49"/>
    <mergeCell ref="B50:C50"/>
    <mergeCell ref="B43:D43"/>
    <mergeCell ref="B44:C44"/>
    <mergeCell ref="B45:C45"/>
    <mergeCell ref="B46:C46"/>
    <mergeCell ref="B47:D47"/>
  </mergeCells>
  <hyperlinks>
    <hyperlink ref="D23" r:id="rId1" display="https://publications.saskatchewan.ca/api/v1/products/75622/formats/84561/download" xr:uid="{9877BFCC-736D-41AC-A4FA-CE4F6F5BAEC6}"/>
    <hyperlink ref="D13" r:id="rId2" xr:uid="{52E2143B-54A9-4735-A531-61490CAC2173}"/>
  </hyperlinks>
  <pageMargins left="0.7" right="0.7" top="0.75" bottom="0.75" header="0.3" footer="0.3"/>
  <pageSetup scale="73"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3307-C076-41DE-8CF9-1DDFDD7D971C}">
  <sheetPr>
    <pageSetUpPr fitToPage="1"/>
  </sheetPr>
  <dimension ref="A1:W34"/>
  <sheetViews>
    <sheetView topLeftCell="A4" workbookViewId="0">
      <selection activeCell="D35" sqref="D35"/>
    </sheetView>
  </sheetViews>
  <sheetFormatPr defaultRowHeight="15" x14ac:dyDescent="0.25"/>
  <cols>
    <col min="2" max="2" width="24.5703125" style="1" bestFit="1" customWidth="1"/>
    <col min="3" max="3" width="24.42578125" customWidth="1"/>
    <col min="4" max="4" width="12" customWidth="1"/>
    <col min="5" max="5" width="16.140625" customWidth="1"/>
    <col min="6" max="7" width="15.5703125" customWidth="1"/>
    <col min="8" max="8" width="25.28515625" customWidth="1"/>
    <col min="9" max="9" width="22.140625" customWidth="1"/>
    <col min="10" max="10" width="19.42578125" customWidth="1"/>
    <col min="11" max="11" width="18" customWidth="1"/>
    <col min="12" max="12" width="18.140625" customWidth="1"/>
    <col min="13" max="13" width="8.5703125" customWidth="1"/>
    <col min="14" max="14" width="15" customWidth="1"/>
    <col min="15" max="16" width="16.42578125" customWidth="1"/>
    <col min="17" max="17" width="11.42578125" customWidth="1"/>
    <col min="18" max="18" width="18" style="1" customWidth="1"/>
    <col min="19" max="19" width="17.140625" style="1" customWidth="1"/>
    <col min="20" max="20" width="19.7109375" style="1" customWidth="1"/>
    <col min="21" max="21" width="21" style="1" customWidth="1"/>
    <col min="22" max="22" width="15.28515625" style="1" customWidth="1"/>
    <col min="23" max="23" width="90.7109375" style="1" customWidth="1"/>
  </cols>
  <sheetData>
    <row r="1" spans="1:23" ht="15.75" thickBot="1" x14ac:dyDescent="0.3"/>
    <row r="2" spans="1:23" ht="33.75" customHeight="1" thickBot="1" x14ac:dyDescent="0.3">
      <c r="A2" s="95" t="s">
        <v>4</v>
      </c>
      <c r="B2" s="95" t="s">
        <v>10</v>
      </c>
      <c r="C2" s="96" t="s">
        <v>44</v>
      </c>
      <c r="D2" s="95" t="s">
        <v>0</v>
      </c>
      <c r="E2" s="95" t="s">
        <v>11</v>
      </c>
      <c r="F2" s="96" t="s">
        <v>87</v>
      </c>
      <c r="G2" s="96" t="s">
        <v>86</v>
      </c>
      <c r="H2" s="95" t="s">
        <v>88</v>
      </c>
      <c r="I2" s="95" t="s">
        <v>68</v>
      </c>
      <c r="J2" s="96" t="s">
        <v>45</v>
      </c>
      <c r="K2" s="96" t="s">
        <v>69</v>
      </c>
      <c r="L2" s="96" t="s">
        <v>70</v>
      </c>
      <c r="M2" s="95" t="s">
        <v>1</v>
      </c>
      <c r="N2" s="95" t="s">
        <v>5</v>
      </c>
      <c r="O2" s="95" t="s">
        <v>2</v>
      </c>
      <c r="P2" s="95" t="s">
        <v>9</v>
      </c>
      <c r="Q2" s="96" t="s">
        <v>3</v>
      </c>
      <c r="R2" s="95" t="s">
        <v>6</v>
      </c>
      <c r="S2" s="95" t="s">
        <v>7</v>
      </c>
      <c r="T2" s="95" t="s">
        <v>8</v>
      </c>
      <c r="U2" s="95" t="s">
        <v>89</v>
      </c>
      <c r="V2" s="95" t="s">
        <v>46</v>
      </c>
      <c r="W2" s="95" t="s">
        <v>63</v>
      </c>
    </row>
    <row r="3" spans="1:23" ht="32.25" customHeight="1" thickBot="1" x14ac:dyDescent="0.3">
      <c r="A3" s="95"/>
      <c r="B3" s="95"/>
      <c r="C3" s="97"/>
      <c r="D3" s="95"/>
      <c r="E3" s="95"/>
      <c r="F3" s="97"/>
      <c r="G3" s="97"/>
      <c r="H3" s="95"/>
      <c r="I3" s="95"/>
      <c r="J3" s="97"/>
      <c r="K3" s="97"/>
      <c r="L3" s="97"/>
      <c r="M3" s="95"/>
      <c r="N3" s="95"/>
      <c r="O3" s="95"/>
      <c r="P3" s="95"/>
      <c r="Q3" s="97"/>
      <c r="R3" s="95"/>
      <c r="S3" s="95"/>
      <c r="T3" s="95"/>
      <c r="U3" s="95"/>
      <c r="V3" s="95"/>
      <c r="W3" s="95"/>
    </row>
    <row r="4" spans="1:23" ht="18" customHeight="1" x14ac:dyDescent="0.25">
      <c r="A4" s="2">
        <v>1</v>
      </c>
      <c r="B4" s="2"/>
      <c r="C4" s="2"/>
      <c r="D4" s="3"/>
      <c r="E4" s="4"/>
      <c r="F4" s="5"/>
      <c r="G4" s="5"/>
      <c r="H4" s="7"/>
      <c r="I4" s="45" t="str">
        <f ca="1">IF(G4="","",IF(EOMONTH(G4,6)&lt;=EOMONTH(TODAY(),0),"Yes","No"))</f>
        <v/>
      </c>
      <c r="J4" s="46" t="str" cm="1">
        <f t="array" aca="1" ref="J4" ca="1">_xlfn.LET(_xlpm.x,E4,_xlpm.s,SUBSTITUTE(SUBSTITUTE(TRIM(_xlpm.x),"-","/"),".","/"),_xlpm.d,IF(ISNUMBER(_xlpm.x),_xlpm.x,_xlfn.LET(_xlpm.p,_xlfn.TEXTSPLIT(_xlpm.s,"/"),_xlpm.m,INDEX(_xlpm.p,1),_xlpm.dd,INDEX(_xlpm.p,2),_xlpm.yy,INDEX(_xlpm.p,3),IFERROR(DATE(_xlpm.yy,_xlpm.m,_xlpm.dd),NA()))),IF(LOWER(TRIM(I4))="yes","100%",IF(_xlpm.s="","",IF(ISNUMBER(_xlpm.d),IF(_xlpm.d&lt;DATE(2002,10,1),"HWCP IOF Required","100%"),"Invalid date"))))</f>
        <v/>
      </c>
      <c r="K4" s="7"/>
      <c r="L4" s="7"/>
      <c r="M4" s="8" t="str">
        <f t="shared" ref="M4:M33" si="0">IFERROR(L4/(L4+K4), "0%")</f>
        <v>0%</v>
      </c>
      <c r="N4" s="39"/>
      <c r="O4" s="2"/>
      <c r="P4" s="9" t="str">
        <f t="shared" ref="P4:P21" si="1">IF(O4="yes","Input Value",IF(O4="No","N/A",""))</f>
        <v/>
      </c>
      <c r="Q4" s="6" t="str">
        <f t="shared" ref="Q4:Q21" si="2">IF(O4="No",0,IF(O4="yes","IOF Required",IF(O4="","","N/A")))</f>
        <v/>
      </c>
      <c r="R4" s="6"/>
      <c r="S4" s="27" t="str">
        <f>IF(R4="No","N/A",IF(R4="yes","Volume Required",""))</f>
        <v/>
      </c>
      <c r="T4" s="4"/>
      <c r="U4" s="31"/>
      <c r="V4" s="25"/>
      <c r="W4" s="34"/>
    </row>
    <row r="5" spans="1:23" x14ac:dyDescent="0.25">
      <c r="A5" s="2">
        <v>2</v>
      </c>
      <c r="B5" s="2"/>
      <c r="C5" s="2"/>
      <c r="D5" s="3"/>
      <c r="E5" s="4"/>
      <c r="F5" s="5"/>
      <c r="G5" s="5"/>
      <c r="H5" s="7"/>
      <c r="I5" s="45" t="str">
        <f t="shared" ref="I5:I33" ca="1" si="3">IF(G5="","",IF(EOMONTH(G5,6)&lt;=EOMONTH(TODAY(),0),"Yes","No"))</f>
        <v/>
      </c>
      <c r="J5" s="46" t="str" cm="1">
        <f t="array" aca="1" ref="J5" ca="1">_xlfn.LET(_xlpm.x,E5,_xlpm.s,SUBSTITUTE(SUBSTITUTE(TRIM(_xlpm.x),"-","/"),".","/"),_xlpm.d,IF(ISNUMBER(_xlpm.x),_xlpm.x,_xlfn.LET(_xlpm.p,_xlfn.TEXTSPLIT(_xlpm.s,"/"),_xlpm.m,INDEX(_xlpm.p,1),_xlpm.dd,INDEX(_xlpm.p,2),_xlpm.yy,INDEX(_xlpm.p,3),IFERROR(DATE(_xlpm.yy,_xlpm.m,_xlpm.dd),NA()))),IF(LOWER(TRIM(I5))="yes","100%",IF(_xlpm.s="","",IF(ISNUMBER(_xlpm.d),IF(_xlpm.d&lt;DATE(2002,10,1),"HWCP IOF Required","100%"),"Invalid date"))))</f>
        <v/>
      </c>
      <c r="K5" s="7"/>
      <c r="L5" s="7"/>
      <c r="M5" s="8" t="str">
        <f t="shared" si="0"/>
        <v>0%</v>
      </c>
      <c r="N5" s="39"/>
      <c r="O5" s="2"/>
      <c r="P5" s="9" t="str">
        <f t="shared" si="1"/>
        <v/>
      </c>
      <c r="Q5" s="6" t="str">
        <f t="shared" si="2"/>
        <v/>
      </c>
      <c r="R5" s="6"/>
      <c r="S5" s="27" t="str">
        <f t="shared" ref="S5:S33" si="4">IF(R5="No","N/A",IF(R5="yes","Volume Required",""))</f>
        <v/>
      </c>
      <c r="T5" s="4"/>
      <c r="U5" s="31"/>
      <c r="V5" s="25"/>
      <c r="W5" s="34"/>
    </row>
    <row r="6" spans="1:23" x14ac:dyDescent="0.25">
      <c r="A6" s="2">
        <v>3</v>
      </c>
      <c r="B6" s="2"/>
      <c r="C6" s="2"/>
      <c r="D6" s="3"/>
      <c r="E6" s="4"/>
      <c r="F6" s="5"/>
      <c r="G6" s="5"/>
      <c r="H6" s="7"/>
      <c r="I6" s="45" t="str">
        <f t="shared" ca="1" si="3"/>
        <v/>
      </c>
      <c r="J6" s="46" t="str" cm="1">
        <f t="array" aca="1" ref="J6" ca="1">_xlfn.LET(_xlpm.x,E6,_xlpm.s,SUBSTITUTE(SUBSTITUTE(TRIM(_xlpm.x),"-","/"),".","/"),_xlpm.d,IF(ISNUMBER(_xlpm.x),_xlpm.x,_xlfn.LET(_xlpm.p,_xlfn.TEXTSPLIT(_xlpm.s,"/"),_xlpm.m,INDEX(_xlpm.p,1),_xlpm.dd,INDEX(_xlpm.p,2),_xlpm.yy,INDEX(_xlpm.p,3),IFERROR(DATE(_xlpm.yy,_xlpm.m,_xlpm.dd),NA()))),IF(LOWER(TRIM(I6))="yes","100%",IF(_xlpm.s="","",IF(ISNUMBER(_xlpm.d),IF(_xlpm.d&lt;DATE(2002,10,1),"HWCP IOF Required","100%"),"Invalid date"))))</f>
        <v/>
      </c>
      <c r="K6" s="7"/>
      <c r="L6" s="7"/>
      <c r="M6" s="8" t="str">
        <f t="shared" si="0"/>
        <v>0%</v>
      </c>
      <c r="N6" s="39"/>
      <c r="O6" s="2"/>
      <c r="P6" s="9" t="str">
        <f t="shared" si="1"/>
        <v/>
      </c>
      <c r="Q6" s="6" t="str">
        <f t="shared" si="2"/>
        <v/>
      </c>
      <c r="R6" s="6"/>
      <c r="S6" s="27" t="str">
        <f t="shared" si="4"/>
        <v/>
      </c>
      <c r="T6" s="4"/>
      <c r="U6" s="31"/>
      <c r="V6" s="25"/>
      <c r="W6" s="34"/>
    </row>
    <row r="7" spans="1:23" x14ac:dyDescent="0.25">
      <c r="A7" s="2">
        <v>4</v>
      </c>
      <c r="B7" s="2"/>
      <c r="C7" s="2"/>
      <c r="D7" s="3"/>
      <c r="E7" s="4"/>
      <c r="F7" s="5"/>
      <c r="G7" s="5"/>
      <c r="H7" s="7"/>
      <c r="I7" s="45" t="str">
        <f t="shared" ca="1" si="3"/>
        <v/>
      </c>
      <c r="J7" s="46" t="str" cm="1">
        <f t="array" aca="1" ref="J7" ca="1">_xlfn.LET(_xlpm.x,E7,_xlpm.s,SUBSTITUTE(SUBSTITUTE(TRIM(_xlpm.x),"-","/"),".","/"),_xlpm.d,IF(ISNUMBER(_xlpm.x),_xlpm.x,_xlfn.LET(_xlpm.p,_xlfn.TEXTSPLIT(_xlpm.s,"/"),_xlpm.m,INDEX(_xlpm.p,1),_xlpm.dd,INDEX(_xlpm.p,2),_xlpm.yy,INDEX(_xlpm.p,3),IFERROR(DATE(_xlpm.yy,_xlpm.m,_xlpm.dd),NA()))),IF(LOWER(TRIM(I7))="yes","100%",IF(_xlpm.s="","",IF(ISNUMBER(_xlpm.d),IF(_xlpm.d&lt;DATE(2002,10,1),"HWCP IOF Required","100%"),"Invalid date"))))</f>
        <v/>
      </c>
      <c r="K7" s="7"/>
      <c r="L7" s="7"/>
      <c r="M7" s="8" t="str">
        <f t="shared" si="0"/>
        <v>0%</v>
      </c>
      <c r="N7" s="39"/>
      <c r="O7" s="2"/>
      <c r="P7" s="9" t="str">
        <f t="shared" si="1"/>
        <v/>
      </c>
      <c r="Q7" s="6" t="str">
        <f t="shared" si="2"/>
        <v/>
      </c>
      <c r="R7" s="6"/>
      <c r="S7" s="27" t="str">
        <f t="shared" si="4"/>
        <v/>
      </c>
      <c r="T7" s="4"/>
      <c r="U7" s="31"/>
      <c r="V7" s="25"/>
      <c r="W7" s="34"/>
    </row>
    <row r="8" spans="1:23" x14ac:dyDescent="0.25">
      <c r="A8" s="2">
        <v>5</v>
      </c>
      <c r="B8" s="2"/>
      <c r="C8" s="2"/>
      <c r="D8" s="3"/>
      <c r="E8" s="4"/>
      <c r="F8" s="5"/>
      <c r="G8" s="5"/>
      <c r="H8" s="7"/>
      <c r="I8" s="45" t="str">
        <f t="shared" ca="1" si="3"/>
        <v/>
      </c>
      <c r="J8" s="46" t="str" cm="1">
        <f t="array" aca="1" ref="J8" ca="1">_xlfn.LET(_xlpm.x,E8,_xlpm.s,SUBSTITUTE(SUBSTITUTE(TRIM(_xlpm.x),"-","/"),".","/"),_xlpm.d,IF(ISNUMBER(_xlpm.x),_xlpm.x,_xlfn.LET(_xlpm.p,_xlfn.TEXTSPLIT(_xlpm.s,"/"),_xlpm.m,INDEX(_xlpm.p,1),_xlpm.dd,INDEX(_xlpm.p,2),_xlpm.yy,INDEX(_xlpm.p,3),IFERROR(DATE(_xlpm.yy,_xlpm.m,_xlpm.dd),NA()))),IF(LOWER(TRIM(I8))="yes","100%",IF(_xlpm.s="","",IF(ISNUMBER(_xlpm.d),IF(_xlpm.d&lt;DATE(2002,10,1),"HWCP IOF Required","100%"),"Invalid date"))))</f>
        <v/>
      </c>
      <c r="K8" s="7"/>
      <c r="L8" s="7"/>
      <c r="M8" s="8" t="str">
        <f t="shared" si="0"/>
        <v>0%</v>
      </c>
      <c r="N8" s="39"/>
      <c r="O8" s="2"/>
      <c r="P8" s="9" t="str">
        <f t="shared" si="1"/>
        <v/>
      </c>
      <c r="Q8" s="6" t="str">
        <f t="shared" si="2"/>
        <v/>
      </c>
      <c r="R8" s="6"/>
      <c r="S8" s="27" t="str">
        <f t="shared" si="4"/>
        <v/>
      </c>
      <c r="T8" s="4"/>
      <c r="U8" s="31"/>
      <c r="V8" s="25"/>
      <c r="W8" s="34"/>
    </row>
    <row r="9" spans="1:23" x14ac:dyDescent="0.25">
      <c r="A9" s="2">
        <v>6</v>
      </c>
      <c r="B9" s="2"/>
      <c r="C9" s="2"/>
      <c r="D9" s="3"/>
      <c r="E9" s="4"/>
      <c r="F9" s="5"/>
      <c r="G9" s="5"/>
      <c r="H9" s="7"/>
      <c r="I9" s="45" t="str">
        <f t="shared" ca="1" si="3"/>
        <v/>
      </c>
      <c r="J9" s="46" t="str" cm="1">
        <f t="array" aca="1" ref="J9" ca="1">_xlfn.LET(_xlpm.x,E9,_xlpm.s,SUBSTITUTE(SUBSTITUTE(TRIM(_xlpm.x),"-","/"),".","/"),_xlpm.d,IF(ISNUMBER(_xlpm.x),_xlpm.x,_xlfn.LET(_xlpm.p,_xlfn.TEXTSPLIT(_xlpm.s,"/"),_xlpm.m,INDEX(_xlpm.p,1),_xlpm.dd,INDEX(_xlpm.p,2),_xlpm.yy,INDEX(_xlpm.p,3),IFERROR(DATE(_xlpm.yy,_xlpm.m,_xlpm.dd),NA()))),IF(LOWER(TRIM(I9))="yes","100%",IF(_xlpm.s="","",IF(ISNUMBER(_xlpm.d),IF(_xlpm.d&lt;DATE(2002,10,1),"HWCP IOF Required","100%"),"Invalid date"))))</f>
        <v/>
      </c>
      <c r="K9" s="7"/>
      <c r="L9" s="7"/>
      <c r="M9" s="8" t="str">
        <f t="shared" si="0"/>
        <v>0%</v>
      </c>
      <c r="N9" s="39"/>
      <c r="O9" s="2"/>
      <c r="P9" s="9" t="str">
        <f t="shared" si="1"/>
        <v/>
      </c>
      <c r="Q9" s="6" t="str">
        <f t="shared" si="2"/>
        <v/>
      </c>
      <c r="R9" s="6"/>
      <c r="S9" s="27" t="str">
        <f t="shared" si="4"/>
        <v/>
      </c>
      <c r="T9" s="4"/>
      <c r="U9" s="31"/>
      <c r="V9" s="25"/>
      <c r="W9" s="34"/>
    </row>
    <row r="10" spans="1:23" x14ac:dyDescent="0.25">
      <c r="A10" s="2">
        <v>7</v>
      </c>
      <c r="B10" s="2"/>
      <c r="C10" s="2"/>
      <c r="D10" s="3"/>
      <c r="E10" s="4"/>
      <c r="F10" s="5"/>
      <c r="G10" s="5"/>
      <c r="H10" s="7"/>
      <c r="I10" s="45" t="str">
        <f t="shared" ca="1" si="3"/>
        <v/>
      </c>
      <c r="J10" s="46" t="str" cm="1">
        <f t="array" aca="1" ref="J10" ca="1">_xlfn.LET(_xlpm.x,E10,_xlpm.s,SUBSTITUTE(SUBSTITUTE(TRIM(_xlpm.x),"-","/"),".","/"),_xlpm.d,IF(ISNUMBER(_xlpm.x),_xlpm.x,_xlfn.LET(_xlpm.p,_xlfn.TEXTSPLIT(_xlpm.s,"/"),_xlpm.m,INDEX(_xlpm.p,1),_xlpm.dd,INDEX(_xlpm.p,2),_xlpm.yy,INDEX(_xlpm.p,3),IFERROR(DATE(_xlpm.yy,_xlpm.m,_xlpm.dd),NA()))),IF(LOWER(TRIM(I10))="yes","100%",IF(_xlpm.s="","",IF(ISNUMBER(_xlpm.d),IF(_xlpm.d&lt;DATE(2002,10,1),"HWCP IOF Required","100%"),"Invalid date"))))</f>
        <v/>
      </c>
      <c r="K10" s="7"/>
      <c r="L10" s="7"/>
      <c r="M10" s="8" t="str">
        <f t="shared" si="0"/>
        <v>0%</v>
      </c>
      <c r="N10" s="39"/>
      <c r="O10" s="2"/>
      <c r="P10" s="9" t="str">
        <f t="shared" si="1"/>
        <v/>
      </c>
      <c r="Q10" s="6" t="str">
        <f t="shared" si="2"/>
        <v/>
      </c>
      <c r="R10" s="6"/>
      <c r="S10" s="27" t="str">
        <f t="shared" si="4"/>
        <v/>
      </c>
      <c r="T10" s="4"/>
      <c r="U10" s="31"/>
      <c r="V10" s="25"/>
      <c r="W10" s="34"/>
    </row>
    <row r="11" spans="1:23" x14ac:dyDescent="0.25">
      <c r="A11" s="2">
        <v>8</v>
      </c>
      <c r="B11" s="2"/>
      <c r="C11" s="2"/>
      <c r="D11" s="3"/>
      <c r="E11" s="4"/>
      <c r="F11" s="5"/>
      <c r="G11" s="5"/>
      <c r="H11" s="7"/>
      <c r="I11" s="45" t="str">
        <f t="shared" ca="1" si="3"/>
        <v/>
      </c>
      <c r="J11" s="46" t="str" cm="1">
        <f t="array" aca="1" ref="J11" ca="1">_xlfn.LET(_xlpm.x,E11,_xlpm.s,SUBSTITUTE(SUBSTITUTE(TRIM(_xlpm.x),"-","/"),".","/"),_xlpm.d,IF(ISNUMBER(_xlpm.x),_xlpm.x,_xlfn.LET(_xlpm.p,_xlfn.TEXTSPLIT(_xlpm.s,"/"),_xlpm.m,INDEX(_xlpm.p,1),_xlpm.dd,INDEX(_xlpm.p,2),_xlpm.yy,INDEX(_xlpm.p,3),IFERROR(DATE(_xlpm.yy,_xlpm.m,_xlpm.dd),NA()))),IF(LOWER(TRIM(I11))="yes","100%",IF(_xlpm.s="","",IF(ISNUMBER(_xlpm.d),IF(_xlpm.d&lt;DATE(2002,10,1),"HWCP IOF Required","100%"),"Invalid date"))))</f>
        <v/>
      </c>
      <c r="K11" s="7"/>
      <c r="L11" s="7"/>
      <c r="M11" s="8" t="str">
        <f t="shared" si="0"/>
        <v>0%</v>
      </c>
      <c r="N11" s="39"/>
      <c r="O11" s="2"/>
      <c r="P11" s="9" t="str">
        <f t="shared" si="1"/>
        <v/>
      </c>
      <c r="Q11" s="6" t="str">
        <f t="shared" si="2"/>
        <v/>
      </c>
      <c r="R11" s="6"/>
      <c r="S11" s="27" t="str">
        <f t="shared" si="4"/>
        <v/>
      </c>
      <c r="T11" s="4"/>
      <c r="U11" s="31"/>
      <c r="V11" s="25"/>
      <c r="W11" s="35"/>
    </row>
    <row r="12" spans="1:23" x14ac:dyDescent="0.25">
      <c r="A12" s="2">
        <v>9</v>
      </c>
      <c r="B12" s="2"/>
      <c r="C12" s="2"/>
      <c r="D12" s="3"/>
      <c r="E12" s="4"/>
      <c r="F12" s="5"/>
      <c r="G12" s="5"/>
      <c r="H12" s="7"/>
      <c r="I12" s="45" t="str">
        <f t="shared" ca="1" si="3"/>
        <v/>
      </c>
      <c r="J12" s="46" t="str" cm="1">
        <f t="array" aca="1" ref="J12" ca="1">_xlfn.LET(_xlpm.x,E12,_xlpm.s,SUBSTITUTE(SUBSTITUTE(TRIM(_xlpm.x),"-","/"),".","/"),_xlpm.d,IF(ISNUMBER(_xlpm.x),_xlpm.x,_xlfn.LET(_xlpm.p,_xlfn.TEXTSPLIT(_xlpm.s,"/"),_xlpm.m,INDEX(_xlpm.p,1),_xlpm.dd,INDEX(_xlpm.p,2),_xlpm.yy,INDEX(_xlpm.p,3),IFERROR(DATE(_xlpm.yy,_xlpm.m,_xlpm.dd),NA()))),IF(LOWER(TRIM(I12))="yes","100%",IF(_xlpm.s="","",IF(ISNUMBER(_xlpm.d),IF(_xlpm.d&lt;DATE(2002,10,1),"HWCP IOF Required","100%"),"Invalid date"))))</f>
        <v/>
      </c>
      <c r="K12" s="7"/>
      <c r="L12" s="7"/>
      <c r="M12" s="8" t="str">
        <f t="shared" si="0"/>
        <v>0%</v>
      </c>
      <c r="N12" s="39"/>
      <c r="O12" s="2"/>
      <c r="P12" s="9" t="str">
        <f t="shared" si="1"/>
        <v/>
      </c>
      <c r="Q12" s="6" t="str">
        <f t="shared" si="2"/>
        <v/>
      </c>
      <c r="R12" s="6"/>
      <c r="S12" s="28" t="str">
        <f t="shared" si="4"/>
        <v/>
      </c>
      <c r="T12" s="4"/>
      <c r="U12" s="31"/>
      <c r="V12" s="25"/>
      <c r="W12" s="34"/>
    </row>
    <row r="13" spans="1:23" x14ac:dyDescent="0.25">
      <c r="A13" s="2">
        <v>10</v>
      </c>
      <c r="B13" s="2"/>
      <c r="C13" s="2"/>
      <c r="D13" s="3"/>
      <c r="E13" s="4"/>
      <c r="F13" s="5"/>
      <c r="G13" s="5"/>
      <c r="H13" s="7"/>
      <c r="I13" s="45" t="str">
        <f t="shared" ca="1" si="3"/>
        <v/>
      </c>
      <c r="J13" s="46" t="str" cm="1">
        <f t="array" aca="1" ref="J13" ca="1">_xlfn.LET(_xlpm.x,E13,_xlpm.s,SUBSTITUTE(SUBSTITUTE(TRIM(_xlpm.x),"-","/"),".","/"),_xlpm.d,IF(ISNUMBER(_xlpm.x),_xlpm.x,_xlfn.LET(_xlpm.p,_xlfn.TEXTSPLIT(_xlpm.s,"/"),_xlpm.m,INDEX(_xlpm.p,1),_xlpm.dd,INDEX(_xlpm.p,2),_xlpm.yy,INDEX(_xlpm.p,3),IFERROR(DATE(_xlpm.yy,_xlpm.m,_xlpm.dd),NA()))),IF(LOWER(TRIM(I13))="yes","100%",IF(_xlpm.s="","",IF(ISNUMBER(_xlpm.d),IF(_xlpm.d&lt;DATE(2002,10,1),"HWCP IOF Required","100%"),"Invalid date"))))</f>
        <v/>
      </c>
      <c r="K13" s="7"/>
      <c r="L13" s="7"/>
      <c r="M13" s="8" t="str">
        <f t="shared" si="0"/>
        <v>0%</v>
      </c>
      <c r="N13" s="39"/>
      <c r="O13" s="2"/>
      <c r="P13" s="9" t="str">
        <f t="shared" si="1"/>
        <v/>
      </c>
      <c r="Q13" s="6" t="str">
        <f t="shared" si="2"/>
        <v/>
      </c>
      <c r="R13" s="6"/>
      <c r="S13" s="28" t="str">
        <f t="shared" si="4"/>
        <v/>
      </c>
      <c r="T13" s="4"/>
      <c r="U13" s="31"/>
      <c r="V13" s="25"/>
      <c r="W13" s="34"/>
    </row>
    <row r="14" spans="1:23" x14ac:dyDescent="0.25">
      <c r="A14" s="2">
        <v>11</v>
      </c>
      <c r="B14" s="2"/>
      <c r="C14" s="2"/>
      <c r="D14" s="3"/>
      <c r="E14" s="4"/>
      <c r="F14" s="5"/>
      <c r="G14" s="5"/>
      <c r="H14" s="7"/>
      <c r="I14" s="45" t="str">
        <f t="shared" ca="1" si="3"/>
        <v/>
      </c>
      <c r="J14" s="46" t="str" cm="1">
        <f t="array" aca="1" ref="J14" ca="1">_xlfn.LET(_xlpm.x,E14,_xlpm.s,SUBSTITUTE(SUBSTITUTE(TRIM(_xlpm.x),"-","/"),".","/"),_xlpm.d,IF(ISNUMBER(_xlpm.x),_xlpm.x,_xlfn.LET(_xlpm.p,_xlfn.TEXTSPLIT(_xlpm.s,"/"),_xlpm.m,INDEX(_xlpm.p,1),_xlpm.dd,INDEX(_xlpm.p,2),_xlpm.yy,INDEX(_xlpm.p,3),IFERROR(DATE(_xlpm.yy,_xlpm.m,_xlpm.dd),NA()))),IF(LOWER(TRIM(I14))="yes","100%",IF(_xlpm.s="","",IF(ISNUMBER(_xlpm.d),IF(_xlpm.d&lt;DATE(2002,10,1),"HWCP IOF Required","100%"),"Invalid date"))))</f>
        <v/>
      </c>
      <c r="K14" s="7"/>
      <c r="L14" s="7"/>
      <c r="M14" s="8" t="str">
        <f t="shared" si="0"/>
        <v>0%</v>
      </c>
      <c r="N14" s="39"/>
      <c r="O14" s="2"/>
      <c r="P14" s="9" t="str">
        <f t="shared" si="1"/>
        <v/>
      </c>
      <c r="Q14" s="6" t="str">
        <f t="shared" si="2"/>
        <v/>
      </c>
      <c r="R14" s="6"/>
      <c r="S14" s="28" t="str">
        <f t="shared" si="4"/>
        <v/>
      </c>
      <c r="T14" s="4"/>
      <c r="U14" s="31"/>
      <c r="V14" s="25"/>
      <c r="W14" s="34"/>
    </row>
    <row r="15" spans="1:23" x14ac:dyDescent="0.25">
      <c r="A15" s="2">
        <v>12</v>
      </c>
      <c r="B15" s="2"/>
      <c r="C15" s="2"/>
      <c r="D15" s="3"/>
      <c r="E15" s="4"/>
      <c r="F15" s="5"/>
      <c r="G15" s="5"/>
      <c r="H15" s="7"/>
      <c r="I15" s="45" t="str">
        <f t="shared" ca="1" si="3"/>
        <v/>
      </c>
      <c r="J15" s="46" t="str" cm="1">
        <f t="array" aca="1" ref="J15" ca="1">_xlfn.LET(_xlpm.x,E15,_xlpm.s,SUBSTITUTE(SUBSTITUTE(TRIM(_xlpm.x),"-","/"),".","/"),_xlpm.d,IF(ISNUMBER(_xlpm.x),_xlpm.x,_xlfn.LET(_xlpm.p,_xlfn.TEXTSPLIT(_xlpm.s,"/"),_xlpm.m,INDEX(_xlpm.p,1),_xlpm.dd,INDEX(_xlpm.p,2),_xlpm.yy,INDEX(_xlpm.p,3),IFERROR(DATE(_xlpm.yy,_xlpm.m,_xlpm.dd),NA()))),IF(LOWER(TRIM(I15))="yes","100%",IF(_xlpm.s="","",IF(ISNUMBER(_xlpm.d),IF(_xlpm.d&lt;DATE(2002,10,1),"HWCP IOF Required","100%"),"Invalid date"))))</f>
        <v/>
      </c>
      <c r="K15" s="7"/>
      <c r="L15" s="7"/>
      <c r="M15" s="8" t="str">
        <f t="shared" si="0"/>
        <v>0%</v>
      </c>
      <c r="N15" s="39"/>
      <c r="O15" s="2"/>
      <c r="P15" s="9" t="str">
        <f t="shared" si="1"/>
        <v/>
      </c>
      <c r="Q15" s="6" t="str">
        <f t="shared" si="2"/>
        <v/>
      </c>
      <c r="R15" s="6"/>
      <c r="S15" s="28" t="str">
        <f t="shared" si="4"/>
        <v/>
      </c>
      <c r="T15" s="4"/>
      <c r="U15" s="31"/>
      <c r="V15" s="25"/>
      <c r="W15" s="34"/>
    </row>
    <row r="16" spans="1:23" x14ac:dyDescent="0.25">
      <c r="A16" s="2">
        <v>13</v>
      </c>
      <c r="B16" s="2"/>
      <c r="C16" s="2"/>
      <c r="D16" s="3"/>
      <c r="E16" s="4"/>
      <c r="F16" s="5"/>
      <c r="G16" s="5"/>
      <c r="H16" s="7"/>
      <c r="I16" s="45" t="str">
        <f t="shared" ca="1" si="3"/>
        <v/>
      </c>
      <c r="J16" s="46" t="str" cm="1">
        <f t="array" aca="1" ref="J16" ca="1">_xlfn.LET(_xlpm.x,E16,_xlpm.s,SUBSTITUTE(SUBSTITUTE(TRIM(_xlpm.x),"-","/"),".","/"),_xlpm.d,IF(ISNUMBER(_xlpm.x),_xlpm.x,_xlfn.LET(_xlpm.p,_xlfn.TEXTSPLIT(_xlpm.s,"/"),_xlpm.m,INDEX(_xlpm.p,1),_xlpm.dd,INDEX(_xlpm.p,2),_xlpm.yy,INDEX(_xlpm.p,3),IFERROR(DATE(_xlpm.yy,_xlpm.m,_xlpm.dd),NA()))),IF(LOWER(TRIM(I16))="yes","100%",IF(_xlpm.s="","",IF(ISNUMBER(_xlpm.d),IF(_xlpm.d&lt;DATE(2002,10,1),"HWCP IOF Required","100%"),"Invalid date"))))</f>
        <v/>
      </c>
      <c r="K16" s="7"/>
      <c r="L16" s="7"/>
      <c r="M16" s="8" t="str">
        <f t="shared" si="0"/>
        <v>0%</v>
      </c>
      <c r="N16" s="39"/>
      <c r="O16" s="2"/>
      <c r="P16" s="9" t="str">
        <f t="shared" si="1"/>
        <v/>
      </c>
      <c r="Q16" s="6" t="str">
        <f t="shared" si="2"/>
        <v/>
      </c>
      <c r="R16" s="6"/>
      <c r="S16" s="28" t="str">
        <f t="shared" si="4"/>
        <v/>
      </c>
      <c r="T16" s="4"/>
      <c r="U16" s="31"/>
      <c r="V16" s="25"/>
      <c r="W16" s="34"/>
    </row>
    <row r="17" spans="1:23" x14ac:dyDescent="0.25">
      <c r="A17" s="2">
        <v>14</v>
      </c>
      <c r="B17" s="2"/>
      <c r="C17" s="2"/>
      <c r="D17" s="3"/>
      <c r="E17" s="4"/>
      <c r="F17" s="5"/>
      <c r="G17" s="5"/>
      <c r="H17" s="7"/>
      <c r="I17" s="45" t="str">
        <f t="shared" ca="1" si="3"/>
        <v/>
      </c>
      <c r="J17" s="46" t="str" cm="1">
        <f t="array" aca="1" ref="J17" ca="1">_xlfn.LET(_xlpm.x,E17,_xlpm.s,SUBSTITUTE(SUBSTITUTE(TRIM(_xlpm.x),"-","/"),".","/"),_xlpm.d,IF(ISNUMBER(_xlpm.x),_xlpm.x,_xlfn.LET(_xlpm.p,_xlfn.TEXTSPLIT(_xlpm.s,"/"),_xlpm.m,INDEX(_xlpm.p,1),_xlpm.dd,INDEX(_xlpm.p,2),_xlpm.yy,INDEX(_xlpm.p,3),IFERROR(DATE(_xlpm.yy,_xlpm.m,_xlpm.dd),NA()))),IF(LOWER(TRIM(I17))="yes","100%",IF(_xlpm.s="","",IF(ISNUMBER(_xlpm.d),IF(_xlpm.d&lt;DATE(2002,10,1),"HWCP IOF Required","100%"),"Invalid date"))))</f>
        <v/>
      </c>
      <c r="K17" s="7"/>
      <c r="L17" s="7"/>
      <c r="M17" s="8" t="str">
        <f t="shared" si="0"/>
        <v>0%</v>
      </c>
      <c r="N17" s="39"/>
      <c r="O17" s="2"/>
      <c r="P17" s="9" t="str">
        <f t="shared" si="1"/>
        <v/>
      </c>
      <c r="Q17" s="6" t="str">
        <f t="shared" si="2"/>
        <v/>
      </c>
      <c r="R17" s="6"/>
      <c r="S17" s="28" t="str">
        <f t="shared" si="4"/>
        <v/>
      </c>
      <c r="T17" s="4"/>
      <c r="U17" s="31"/>
      <c r="V17" s="25"/>
      <c r="W17" s="34"/>
    </row>
    <row r="18" spans="1:23" x14ac:dyDescent="0.25">
      <c r="A18" s="2">
        <v>15</v>
      </c>
      <c r="B18" s="2"/>
      <c r="C18" s="2"/>
      <c r="D18" s="3"/>
      <c r="E18" s="4"/>
      <c r="F18" s="5"/>
      <c r="G18" s="5"/>
      <c r="H18" s="7"/>
      <c r="I18" s="45" t="str">
        <f t="shared" ca="1" si="3"/>
        <v/>
      </c>
      <c r="J18" s="46" t="str" cm="1">
        <f t="array" aca="1" ref="J18" ca="1">_xlfn.LET(_xlpm.x,E18,_xlpm.s,SUBSTITUTE(SUBSTITUTE(TRIM(_xlpm.x),"-","/"),".","/"),_xlpm.d,IF(ISNUMBER(_xlpm.x),_xlpm.x,_xlfn.LET(_xlpm.p,_xlfn.TEXTSPLIT(_xlpm.s,"/"),_xlpm.m,INDEX(_xlpm.p,1),_xlpm.dd,INDEX(_xlpm.p,2),_xlpm.yy,INDEX(_xlpm.p,3),IFERROR(DATE(_xlpm.yy,_xlpm.m,_xlpm.dd),NA()))),IF(LOWER(TRIM(I18))="yes","100%",IF(_xlpm.s="","",IF(ISNUMBER(_xlpm.d),IF(_xlpm.d&lt;DATE(2002,10,1),"HWCP IOF Required","100%"),"Invalid date"))))</f>
        <v/>
      </c>
      <c r="K18" s="7"/>
      <c r="L18" s="7"/>
      <c r="M18" s="8" t="str">
        <f t="shared" si="0"/>
        <v>0%</v>
      </c>
      <c r="N18" s="39"/>
      <c r="O18" s="2"/>
      <c r="P18" s="9" t="str">
        <f t="shared" si="1"/>
        <v/>
      </c>
      <c r="Q18" s="6" t="str">
        <f t="shared" si="2"/>
        <v/>
      </c>
      <c r="R18" s="6"/>
      <c r="S18" s="28" t="str">
        <f t="shared" si="4"/>
        <v/>
      </c>
      <c r="T18" s="4"/>
      <c r="U18" s="31"/>
      <c r="V18" s="25"/>
      <c r="W18" s="34"/>
    </row>
    <row r="19" spans="1:23" x14ac:dyDescent="0.25">
      <c r="A19" s="2">
        <v>16</v>
      </c>
      <c r="B19" s="2"/>
      <c r="C19" s="2"/>
      <c r="D19" s="3"/>
      <c r="E19" s="4"/>
      <c r="F19" s="5"/>
      <c r="G19" s="5"/>
      <c r="H19" s="7"/>
      <c r="I19" s="45" t="str">
        <f t="shared" ca="1" si="3"/>
        <v/>
      </c>
      <c r="J19" s="46" t="str" cm="1">
        <f t="array" aca="1" ref="J19" ca="1">_xlfn.LET(_xlpm.x,E19,_xlpm.s,SUBSTITUTE(SUBSTITUTE(TRIM(_xlpm.x),"-","/"),".","/"),_xlpm.d,IF(ISNUMBER(_xlpm.x),_xlpm.x,_xlfn.LET(_xlpm.p,_xlfn.TEXTSPLIT(_xlpm.s,"/"),_xlpm.m,INDEX(_xlpm.p,1),_xlpm.dd,INDEX(_xlpm.p,2),_xlpm.yy,INDEX(_xlpm.p,3),IFERROR(DATE(_xlpm.yy,_xlpm.m,_xlpm.dd),NA()))),IF(LOWER(TRIM(I19))="yes","100%",IF(_xlpm.s="","",IF(ISNUMBER(_xlpm.d),IF(_xlpm.d&lt;DATE(2002,10,1),"HWCP IOF Required","100%"),"Invalid date"))))</f>
        <v/>
      </c>
      <c r="K19" s="7"/>
      <c r="L19" s="7"/>
      <c r="M19" s="8" t="str">
        <f t="shared" si="0"/>
        <v>0%</v>
      </c>
      <c r="N19" s="39"/>
      <c r="O19" s="2"/>
      <c r="P19" s="9" t="str">
        <f t="shared" si="1"/>
        <v/>
      </c>
      <c r="Q19" s="6" t="str">
        <f t="shared" si="2"/>
        <v/>
      </c>
      <c r="R19" s="6"/>
      <c r="S19" s="28" t="str">
        <f t="shared" si="4"/>
        <v/>
      </c>
      <c r="T19" s="4"/>
      <c r="U19" s="31"/>
      <c r="V19" s="25"/>
      <c r="W19" s="34"/>
    </row>
    <row r="20" spans="1:23" x14ac:dyDescent="0.25">
      <c r="A20" s="2">
        <v>17</v>
      </c>
      <c r="B20" s="10"/>
      <c r="C20" s="2"/>
      <c r="D20" s="11"/>
      <c r="E20" s="4"/>
      <c r="F20" s="5"/>
      <c r="G20" s="5"/>
      <c r="H20" s="7"/>
      <c r="I20" s="45" t="str">
        <f t="shared" ca="1" si="3"/>
        <v/>
      </c>
      <c r="J20" s="46" t="str" cm="1">
        <f t="array" aca="1" ref="J20" ca="1">_xlfn.LET(_xlpm.x,E20,_xlpm.s,SUBSTITUTE(SUBSTITUTE(TRIM(_xlpm.x),"-","/"),".","/"),_xlpm.d,IF(ISNUMBER(_xlpm.x),_xlpm.x,_xlfn.LET(_xlpm.p,_xlfn.TEXTSPLIT(_xlpm.s,"/"),_xlpm.m,INDEX(_xlpm.p,1),_xlpm.dd,INDEX(_xlpm.p,2),_xlpm.yy,INDEX(_xlpm.p,3),IFERROR(DATE(_xlpm.yy,_xlpm.m,_xlpm.dd),NA()))),IF(LOWER(TRIM(I20))="yes","100%",IF(_xlpm.s="","",IF(ISNUMBER(_xlpm.d),IF(_xlpm.d&lt;DATE(2002,10,1),"HWCP IOF Required","100%"),"Invalid date"))))</f>
        <v/>
      </c>
      <c r="K20" s="7"/>
      <c r="L20" s="7"/>
      <c r="M20" s="8" t="str">
        <f t="shared" si="0"/>
        <v>0%</v>
      </c>
      <c r="N20" s="39"/>
      <c r="O20" s="2"/>
      <c r="P20" s="9" t="str">
        <f t="shared" si="1"/>
        <v/>
      </c>
      <c r="Q20" s="6" t="str">
        <f t="shared" si="2"/>
        <v/>
      </c>
      <c r="R20" s="6"/>
      <c r="S20" s="28" t="str">
        <f t="shared" si="4"/>
        <v/>
      </c>
      <c r="T20" s="4"/>
      <c r="U20" s="31"/>
      <c r="V20" s="25"/>
      <c r="W20" s="34"/>
    </row>
    <row r="21" spans="1:23" x14ac:dyDescent="0.25">
      <c r="A21" s="2">
        <v>18</v>
      </c>
      <c r="B21" s="10"/>
      <c r="C21" s="2"/>
      <c r="D21" s="11"/>
      <c r="E21" s="4"/>
      <c r="F21" s="5"/>
      <c r="G21" s="5"/>
      <c r="H21" s="7"/>
      <c r="I21" s="45" t="str">
        <f t="shared" ca="1" si="3"/>
        <v/>
      </c>
      <c r="J21" s="46" t="str" cm="1">
        <f t="array" aca="1" ref="J21" ca="1">_xlfn.LET(_xlpm.x,E21,_xlpm.s,SUBSTITUTE(SUBSTITUTE(TRIM(_xlpm.x),"-","/"),".","/"),_xlpm.d,IF(ISNUMBER(_xlpm.x),_xlpm.x,_xlfn.LET(_xlpm.p,_xlfn.TEXTSPLIT(_xlpm.s,"/"),_xlpm.m,INDEX(_xlpm.p,1),_xlpm.dd,INDEX(_xlpm.p,2),_xlpm.yy,INDEX(_xlpm.p,3),IFERROR(DATE(_xlpm.yy,_xlpm.m,_xlpm.dd),NA()))),IF(LOWER(TRIM(I21))="yes","100%",IF(_xlpm.s="","",IF(ISNUMBER(_xlpm.d),IF(_xlpm.d&lt;DATE(2002,10,1),"HWCP IOF Required","100%"),"Invalid date"))))</f>
        <v/>
      </c>
      <c r="K21" s="7"/>
      <c r="L21" s="7"/>
      <c r="M21" s="8" t="str">
        <f t="shared" si="0"/>
        <v>0%</v>
      </c>
      <c r="N21" s="39"/>
      <c r="O21" s="2"/>
      <c r="P21" s="9" t="str">
        <f t="shared" si="1"/>
        <v/>
      </c>
      <c r="Q21" s="6" t="str">
        <f t="shared" si="2"/>
        <v/>
      </c>
      <c r="R21" s="6"/>
      <c r="S21" s="28" t="str">
        <f t="shared" si="4"/>
        <v/>
      </c>
      <c r="T21" s="4"/>
      <c r="U21" s="31"/>
      <c r="V21" s="25"/>
      <c r="W21" s="34"/>
    </row>
    <row r="22" spans="1:23" x14ac:dyDescent="0.25">
      <c r="A22" s="2">
        <v>19</v>
      </c>
      <c r="B22" s="10"/>
      <c r="C22" s="2"/>
      <c r="D22" s="11"/>
      <c r="E22" s="4"/>
      <c r="F22" s="5"/>
      <c r="G22" s="5"/>
      <c r="H22" s="7"/>
      <c r="I22" s="45" t="str">
        <f t="shared" ca="1" si="3"/>
        <v/>
      </c>
      <c r="J22" s="46" t="str" cm="1">
        <f t="array" aca="1" ref="J22" ca="1">_xlfn.LET(_xlpm.x,E22,_xlpm.s,SUBSTITUTE(SUBSTITUTE(TRIM(_xlpm.x),"-","/"),".","/"),_xlpm.d,IF(ISNUMBER(_xlpm.x),_xlpm.x,_xlfn.LET(_xlpm.p,_xlfn.TEXTSPLIT(_xlpm.s,"/"),_xlpm.m,INDEX(_xlpm.p,1),_xlpm.dd,INDEX(_xlpm.p,2),_xlpm.yy,INDEX(_xlpm.p,3),IFERROR(DATE(_xlpm.yy,_xlpm.m,_xlpm.dd),NA()))),IF(LOWER(TRIM(I22))="yes","100%",IF(_xlpm.s="","",IF(ISNUMBER(_xlpm.d),IF(_xlpm.d&lt;DATE(2002,10,1),"HWCP IOF Required","100%"),"Invalid date"))))</f>
        <v/>
      </c>
      <c r="K22" s="7"/>
      <c r="L22" s="7"/>
      <c r="M22" s="8" t="str">
        <f t="shared" si="0"/>
        <v>0%</v>
      </c>
      <c r="N22" s="39"/>
      <c r="O22" s="2"/>
      <c r="P22" s="9"/>
      <c r="Q22" s="6"/>
      <c r="R22" s="6"/>
      <c r="S22" s="28" t="str">
        <f t="shared" si="4"/>
        <v/>
      </c>
      <c r="T22" s="4"/>
      <c r="U22" s="31"/>
      <c r="V22" s="25"/>
      <c r="W22" s="34"/>
    </row>
    <row r="23" spans="1:23" x14ac:dyDescent="0.25">
      <c r="A23" s="2">
        <v>20</v>
      </c>
      <c r="B23" s="10"/>
      <c r="C23" s="2"/>
      <c r="D23" s="11"/>
      <c r="E23" s="4"/>
      <c r="F23" s="5"/>
      <c r="G23" s="5"/>
      <c r="H23" s="7"/>
      <c r="I23" s="45" t="str">
        <f t="shared" ca="1" si="3"/>
        <v/>
      </c>
      <c r="J23" s="46" t="str" cm="1">
        <f t="array" aca="1" ref="J23" ca="1">_xlfn.LET(_xlpm.x,E23,_xlpm.s,SUBSTITUTE(SUBSTITUTE(TRIM(_xlpm.x),"-","/"),".","/"),_xlpm.d,IF(ISNUMBER(_xlpm.x),_xlpm.x,_xlfn.LET(_xlpm.p,_xlfn.TEXTSPLIT(_xlpm.s,"/"),_xlpm.m,INDEX(_xlpm.p,1),_xlpm.dd,INDEX(_xlpm.p,2),_xlpm.yy,INDEX(_xlpm.p,3),IFERROR(DATE(_xlpm.yy,_xlpm.m,_xlpm.dd),NA()))),IF(LOWER(TRIM(I23))="yes","100%",IF(_xlpm.s="","",IF(ISNUMBER(_xlpm.d),IF(_xlpm.d&lt;DATE(2002,10,1),"HWCP IOF Required","100%"),"Invalid date"))))</f>
        <v/>
      </c>
      <c r="K23" s="7"/>
      <c r="L23" s="7"/>
      <c r="M23" s="8" t="str">
        <f t="shared" si="0"/>
        <v>0%</v>
      </c>
      <c r="N23" s="39"/>
      <c r="O23" s="2"/>
      <c r="P23" s="9"/>
      <c r="Q23" s="6"/>
      <c r="R23" s="6"/>
      <c r="S23" s="28" t="str">
        <f t="shared" si="4"/>
        <v/>
      </c>
      <c r="T23" s="4"/>
      <c r="U23" s="31"/>
      <c r="V23" s="25"/>
      <c r="W23" s="34"/>
    </row>
    <row r="24" spans="1:23" x14ac:dyDescent="0.25">
      <c r="A24" s="2">
        <v>21</v>
      </c>
      <c r="B24" s="10"/>
      <c r="C24" s="2"/>
      <c r="D24" s="11"/>
      <c r="E24" s="4"/>
      <c r="F24" s="5"/>
      <c r="G24" s="5"/>
      <c r="H24" s="7"/>
      <c r="I24" s="45" t="str">
        <f t="shared" ca="1" si="3"/>
        <v/>
      </c>
      <c r="J24" s="46" t="str" cm="1">
        <f t="array" aca="1" ref="J24" ca="1">_xlfn.LET(_xlpm.x,E24,_xlpm.s,SUBSTITUTE(SUBSTITUTE(TRIM(_xlpm.x),"-","/"),".","/"),_xlpm.d,IF(ISNUMBER(_xlpm.x),_xlpm.x,_xlfn.LET(_xlpm.p,_xlfn.TEXTSPLIT(_xlpm.s,"/"),_xlpm.m,INDEX(_xlpm.p,1),_xlpm.dd,INDEX(_xlpm.p,2),_xlpm.yy,INDEX(_xlpm.p,3),IFERROR(DATE(_xlpm.yy,_xlpm.m,_xlpm.dd),NA()))),IF(LOWER(TRIM(I24))="yes","100%",IF(_xlpm.s="","",IF(ISNUMBER(_xlpm.d),IF(_xlpm.d&lt;DATE(2002,10,1),"HWCP IOF Required","100%"),"Invalid date"))))</f>
        <v/>
      </c>
      <c r="K24" s="7"/>
      <c r="L24" s="7"/>
      <c r="M24" s="8" t="str">
        <f t="shared" si="0"/>
        <v>0%</v>
      </c>
      <c r="N24" s="39"/>
      <c r="O24" s="2"/>
      <c r="P24" s="9"/>
      <c r="Q24" s="6"/>
      <c r="R24" s="6"/>
      <c r="S24" s="28" t="str">
        <f t="shared" si="4"/>
        <v/>
      </c>
      <c r="T24" s="4"/>
      <c r="U24" s="31"/>
      <c r="V24" s="25"/>
      <c r="W24" s="34"/>
    </row>
    <row r="25" spans="1:23" x14ac:dyDescent="0.25">
      <c r="A25" s="2">
        <v>22</v>
      </c>
      <c r="B25" s="10"/>
      <c r="C25" s="2"/>
      <c r="D25" s="11"/>
      <c r="E25" s="4"/>
      <c r="F25" s="5"/>
      <c r="G25" s="5"/>
      <c r="H25" s="7"/>
      <c r="I25" s="45" t="str">
        <f t="shared" ca="1" si="3"/>
        <v/>
      </c>
      <c r="J25" s="46" t="str" cm="1">
        <f t="array" aca="1" ref="J25" ca="1">_xlfn.LET(_xlpm.x,E25,_xlpm.s,SUBSTITUTE(SUBSTITUTE(TRIM(_xlpm.x),"-","/"),".","/"),_xlpm.d,IF(ISNUMBER(_xlpm.x),_xlpm.x,_xlfn.LET(_xlpm.p,_xlfn.TEXTSPLIT(_xlpm.s,"/"),_xlpm.m,INDEX(_xlpm.p,1),_xlpm.dd,INDEX(_xlpm.p,2),_xlpm.yy,INDEX(_xlpm.p,3),IFERROR(DATE(_xlpm.yy,_xlpm.m,_xlpm.dd),NA()))),IF(LOWER(TRIM(I25))="yes","100%",IF(_xlpm.s="","",IF(ISNUMBER(_xlpm.d),IF(_xlpm.d&lt;DATE(2002,10,1),"HWCP IOF Required","100%"),"Invalid date"))))</f>
        <v/>
      </c>
      <c r="K25" s="7"/>
      <c r="L25" s="7"/>
      <c r="M25" s="8" t="str">
        <f t="shared" si="0"/>
        <v>0%</v>
      </c>
      <c r="N25" s="39"/>
      <c r="O25" s="2"/>
      <c r="P25" s="9" t="str">
        <f t="shared" ref="P25:P33" si="5">IF(O25="yes","Input Value",IF(O25="No","N/A",""))</f>
        <v/>
      </c>
      <c r="Q25" s="6" t="str">
        <f t="shared" ref="Q25:Q33" si="6">IF(O25="No",0,IF(O25="yes","IOF Required",IF(O25="","","N/A")))</f>
        <v/>
      </c>
      <c r="R25" s="6"/>
      <c r="S25" s="28" t="str">
        <f t="shared" si="4"/>
        <v/>
      </c>
      <c r="T25" s="4"/>
      <c r="U25" s="32"/>
      <c r="V25" s="25"/>
      <c r="W25" s="34"/>
    </row>
    <row r="26" spans="1:23" x14ac:dyDescent="0.25">
      <c r="A26" s="2">
        <v>23</v>
      </c>
      <c r="B26" s="10"/>
      <c r="C26" s="2"/>
      <c r="D26" s="3"/>
      <c r="E26" s="4"/>
      <c r="F26" s="5"/>
      <c r="G26" s="5"/>
      <c r="H26" s="12"/>
      <c r="I26" s="45" t="str">
        <f t="shared" ca="1" si="3"/>
        <v/>
      </c>
      <c r="J26" s="46" t="str" cm="1">
        <f t="array" aca="1" ref="J26" ca="1">_xlfn.LET(_xlpm.x,E26,_xlpm.s,SUBSTITUTE(SUBSTITUTE(TRIM(_xlpm.x),"-","/"),".","/"),_xlpm.d,IF(ISNUMBER(_xlpm.x),_xlpm.x,_xlfn.LET(_xlpm.p,_xlfn.TEXTSPLIT(_xlpm.s,"/"),_xlpm.m,INDEX(_xlpm.p,1),_xlpm.dd,INDEX(_xlpm.p,2),_xlpm.yy,INDEX(_xlpm.p,3),IFERROR(DATE(_xlpm.yy,_xlpm.m,_xlpm.dd),NA()))),IF(LOWER(TRIM(I26))="yes","100%",IF(_xlpm.s="","",IF(ISNUMBER(_xlpm.d),IF(_xlpm.d&lt;DATE(2002,10,1),"HWCP IOF Required","100%"),"Invalid date"))))</f>
        <v/>
      </c>
      <c r="K26" s="9"/>
      <c r="L26" s="9"/>
      <c r="M26" s="8" t="str">
        <f t="shared" si="0"/>
        <v>0%</v>
      </c>
      <c r="N26" s="39"/>
      <c r="O26" s="2"/>
      <c r="P26" s="9" t="str">
        <f t="shared" si="5"/>
        <v/>
      </c>
      <c r="Q26" s="6" t="str">
        <f t="shared" si="6"/>
        <v/>
      </c>
      <c r="R26" s="6"/>
      <c r="S26" s="28"/>
      <c r="T26" s="4"/>
      <c r="U26" s="32"/>
      <c r="V26" s="25"/>
      <c r="W26" s="34"/>
    </row>
    <row r="27" spans="1:23" x14ac:dyDescent="0.25">
      <c r="A27" s="2">
        <v>24</v>
      </c>
      <c r="B27" s="10"/>
      <c r="C27" s="2"/>
      <c r="D27" s="3"/>
      <c r="E27" s="4"/>
      <c r="F27" s="5"/>
      <c r="G27" s="5"/>
      <c r="H27" s="13"/>
      <c r="I27" s="45" t="str">
        <f t="shared" ca="1" si="3"/>
        <v/>
      </c>
      <c r="J27" s="46" t="str" cm="1">
        <f t="array" aca="1" ref="J27" ca="1">_xlfn.LET(_xlpm.x,E27,_xlpm.s,SUBSTITUTE(SUBSTITUTE(TRIM(_xlpm.x),"-","/"),".","/"),_xlpm.d,IF(ISNUMBER(_xlpm.x),_xlpm.x,_xlfn.LET(_xlpm.p,_xlfn.TEXTSPLIT(_xlpm.s,"/"),_xlpm.m,INDEX(_xlpm.p,1),_xlpm.dd,INDEX(_xlpm.p,2),_xlpm.yy,INDEX(_xlpm.p,3),IFERROR(DATE(_xlpm.yy,_xlpm.m,_xlpm.dd),NA()))),IF(LOWER(TRIM(I27))="yes","100%",IF(_xlpm.s="","",IF(ISNUMBER(_xlpm.d),IF(_xlpm.d&lt;DATE(2002,10,1),"HWCP IOF Required","100%"),"Invalid date"))))</f>
        <v/>
      </c>
      <c r="K27" s="13"/>
      <c r="L27" s="13"/>
      <c r="M27" s="8" t="str">
        <f t="shared" si="0"/>
        <v>0%</v>
      </c>
      <c r="N27" s="39"/>
      <c r="O27" s="2"/>
      <c r="P27" s="9" t="str">
        <f t="shared" si="5"/>
        <v/>
      </c>
      <c r="Q27" s="6" t="str">
        <f t="shared" si="6"/>
        <v/>
      </c>
      <c r="R27" s="6"/>
      <c r="S27" s="28"/>
      <c r="T27" s="4"/>
      <c r="U27" s="32"/>
      <c r="V27" s="25"/>
      <c r="W27" s="34"/>
    </row>
    <row r="28" spans="1:23" x14ac:dyDescent="0.25">
      <c r="A28" s="2">
        <v>25</v>
      </c>
      <c r="B28" s="14"/>
      <c r="C28" s="15"/>
      <c r="D28" s="3"/>
      <c r="E28" s="16"/>
      <c r="F28" s="5"/>
      <c r="G28" s="5"/>
      <c r="H28" s="17"/>
      <c r="I28" s="45" t="str">
        <f ca="1">IF(G28="","",IF(EOMONTH(G28,6)&lt;=EOMONTH(TODAY(),0),"Yes","No"))</f>
        <v/>
      </c>
      <c r="J28" s="46" t="str" cm="1">
        <f t="array" aca="1" ref="J28" ca="1">_xlfn.LET(_xlpm.x,E28,_xlpm.s,SUBSTITUTE(SUBSTITUTE(TRIM(_xlpm.x),"-","/"),".","/"),_xlpm.d,IF(ISNUMBER(_xlpm.x),_xlpm.x,_xlfn.LET(_xlpm.p,_xlfn.TEXTSPLIT(_xlpm.s,"/"),_xlpm.m,INDEX(_xlpm.p,1),_xlpm.dd,INDEX(_xlpm.p,2),_xlpm.yy,INDEX(_xlpm.p,3),IFERROR(DATE(_xlpm.yy,_xlpm.m,_xlpm.dd),NA()))),IF(LOWER(TRIM(I28))="yes","100%",IF(_xlpm.s="","",IF(ISNUMBER(_xlpm.d),IF(_xlpm.d&lt;DATE(2002,10,1),"HWCP IOF Required","100%"),"Invalid date"))))</f>
        <v/>
      </c>
      <c r="K28" s="17"/>
      <c r="L28" s="17"/>
      <c r="M28" s="8" t="str">
        <f t="shared" si="0"/>
        <v>0%</v>
      </c>
      <c r="N28" s="39"/>
      <c r="O28" s="2"/>
      <c r="P28" s="9" t="str">
        <f t="shared" si="5"/>
        <v/>
      </c>
      <c r="Q28" s="6" t="str">
        <f t="shared" si="6"/>
        <v/>
      </c>
      <c r="R28" s="6"/>
      <c r="S28" s="28" t="str">
        <f t="shared" si="4"/>
        <v/>
      </c>
      <c r="T28" s="4"/>
      <c r="U28" s="19"/>
      <c r="V28" s="25"/>
      <c r="W28" s="34"/>
    </row>
    <row r="29" spans="1:23" x14ac:dyDescent="0.25">
      <c r="A29" s="2">
        <v>26</v>
      </c>
      <c r="B29" s="10"/>
      <c r="C29" s="10"/>
      <c r="D29" s="3"/>
      <c r="E29" s="18"/>
      <c r="F29" s="5"/>
      <c r="G29" s="5"/>
      <c r="H29" s="13"/>
      <c r="I29" s="45" t="str">
        <f t="shared" ca="1" si="3"/>
        <v/>
      </c>
      <c r="J29" s="46" t="str" cm="1">
        <f t="array" aca="1" ref="J29" ca="1">_xlfn.LET(_xlpm.x,E29,_xlpm.s,SUBSTITUTE(SUBSTITUTE(TRIM(_xlpm.x),"-","/"),".","/"),_xlpm.d,IF(ISNUMBER(_xlpm.x),_xlpm.x,_xlfn.LET(_xlpm.p,_xlfn.TEXTSPLIT(_xlpm.s,"/"),_xlpm.m,INDEX(_xlpm.p,1),_xlpm.dd,INDEX(_xlpm.p,2),_xlpm.yy,INDEX(_xlpm.p,3),IFERROR(DATE(_xlpm.yy,_xlpm.m,_xlpm.dd),NA()))),IF(LOWER(TRIM(I29))="yes","100%",IF(_xlpm.s="","",IF(ISNUMBER(_xlpm.d),IF(_xlpm.d&lt;DATE(2002,10,1),"HWCP IOF Required","100%"),"Invalid date"))))</f>
        <v/>
      </c>
      <c r="K29" s="13"/>
      <c r="L29" s="13"/>
      <c r="M29" s="8" t="str">
        <f t="shared" si="0"/>
        <v>0%</v>
      </c>
      <c r="N29" s="39"/>
      <c r="O29" s="2"/>
      <c r="P29" s="9" t="str">
        <f t="shared" si="5"/>
        <v/>
      </c>
      <c r="Q29" s="6" t="str">
        <f t="shared" si="6"/>
        <v/>
      </c>
      <c r="R29" s="6"/>
      <c r="S29" s="28" t="str">
        <f t="shared" si="4"/>
        <v/>
      </c>
      <c r="T29" s="4"/>
      <c r="U29" s="19"/>
      <c r="V29" s="25"/>
      <c r="W29" s="36"/>
    </row>
    <row r="30" spans="1:23" x14ac:dyDescent="0.25">
      <c r="A30" s="2">
        <v>27</v>
      </c>
      <c r="B30" s="10"/>
      <c r="C30" s="10"/>
      <c r="D30" s="20"/>
      <c r="E30" s="18"/>
      <c r="F30" s="5"/>
      <c r="G30" s="5"/>
      <c r="H30" s="13"/>
      <c r="I30" s="45" t="str">
        <f t="shared" ca="1" si="3"/>
        <v/>
      </c>
      <c r="J30" s="46" t="str" cm="1">
        <f t="array" aca="1" ref="J30" ca="1">_xlfn.LET(_xlpm.x,E30,_xlpm.s,SUBSTITUTE(SUBSTITUTE(TRIM(_xlpm.x),"-","/"),".","/"),_xlpm.d,IF(ISNUMBER(_xlpm.x),_xlpm.x,_xlfn.LET(_xlpm.p,_xlfn.TEXTSPLIT(_xlpm.s,"/"),_xlpm.m,INDEX(_xlpm.p,1),_xlpm.dd,INDEX(_xlpm.p,2),_xlpm.yy,INDEX(_xlpm.p,3),IFERROR(DATE(_xlpm.yy,_xlpm.m,_xlpm.dd),NA()))),IF(LOWER(TRIM(I30))="yes","100%",IF(_xlpm.s="","",IF(ISNUMBER(_xlpm.d),IF(_xlpm.d&lt;DATE(2002,10,1),"HWCP IOF Required","100%"),"Invalid date"))))</f>
        <v/>
      </c>
      <c r="K30" s="13"/>
      <c r="L30" s="13"/>
      <c r="M30" s="8" t="str">
        <f t="shared" si="0"/>
        <v>0%</v>
      </c>
      <c r="N30" s="39"/>
      <c r="O30" s="2"/>
      <c r="P30" s="9" t="str">
        <f t="shared" si="5"/>
        <v/>
      </c>
      <c r="Q30" s="6" t="str">
        <f t="shared" si="6"/>
        <v/>
      </c>
      <c r="R30" s="6"/>
      <c r="S30" s="28" t="str">
        <f t="shared" si="4"/>
        <v/>
      </c>
      <c r="T30" s="4"/>
      <c r="U30" s="31"/>
      <c r="V30" s="25"/>
      <c r="W30" s="34"/>
    </row>
    <row r="31" spans="1:23" x14ac:dyDescent="0.25">
      <c r="A31" s="2">
        <v>28</v>
      </c>
      <c r="B31" s="10"/>
      <c r="C31" s="2"/>
      <c r="D31" s="3"/>
      <c r="E31" s="4"/>
      <c r="F31" s="5"/>
      <c r="G31" s="5"/>
      <c r="H31" s="12"/>
      <c r="I31" s="45" t="str">
        <f t="shared" ca="1" si="3"/>
        <v/>
      </c>
      <c r="J31" s="46" t="str" cm="1">
        <f t="array" aca="1" ref="J31" ca="1">_xlfn.LET(_xlpm.x,E31,_xlpm.s,SUBSTITUTE(SUBSTITUTE(TRIM(_xlpm.x),"-","/"),".","/"),_xlpm.d,IF(ISNUMBER(_xlpm.x),_xlpm.x,_xlfn.LET(_xlpm.p,_xlfn.TEXTSPLIT(_xlpm.s,"/"),_xlpm.m,INDEX(_xlpm.p,1),_xlpm.dd,INDEX(_xlpm.p,2),_xlpm.yy,INDEX(_xlpm.p,3),IFERROR(DATE(_xlpm.yy,_xlpm.m,_xlpm.dd),NA()))),IF(LOWER(TRIM(I31))="yes","100%",IF(_xlpm.s="","",IF(ISNUMBER(_xlpm.d),IF(_xlpm.d&lt;DATE(2002,10,1),"HWCP IOF Required","100%"),"Invalid date"))))</f>
        <v/>
      </c>
      <c r="K31" s="12"/>
      <c r="L31" s="12"/>
      <c r="M31" s="8" t="str">
        <f t="shared" si="0"/>
        <v>0%</v>
      </c>
      <c r="N31" s="39"/>
      <c r="O31" s="2"/>
      <c r="P31" s="9" t="str">
        <f t="shared" si="5"/>
        <v/>
      </c>
      <c r="Q31" s="6" t="str">
        <f t="shared" si="6"/>
        <v/>
      </c>
      <c r="R31" s="29"/>
      <c r="S31" s="28" t="str">
        <f t="shared" si="4"/>
        <v/>
      </c>
      <c r="T31" s="4"/>
      <c r="U31" s="31"/>
      <c r="V31" s="25"/>
      <c r="W31" s="34"/>
    </row>
    <row r="32" spans="1:23" ht="15.75" x14ac:dyDescent="0.25">
      <c r="A32" s="2">
        <v>29</v>
      </c>
      <c r="B32" s="10"/>
      <c r="C32" s="2"/>
      <c r="D32" s="3"/>
      <c r="E32" s="4"/>
      <c r="F32" s="4"/>
      <c r="G32" s="4"/>
      <c r="H32" s="21"/>
      <c r="I32" s="45" t="str">
        <f t="shared" ca="1" si="3"/>
        <v/>
      </c>
      <c r="J32" s="46" t="str" cm="1">
        <f t="array" aca="1" ref="J32" ca="1">_xlfn.LET(_xlpm.x,E32,_xlpm.s,SUBSTITUTE(SUBSTITUTE(TRIM(_xlpm.x),"-","/"),".","/"),_xlpm.d,IF(ISNUMBER(_xlpm.x),_xlpm.x,_xlfn.LET(_xlpm.p,_xlfn.TEXTSPLIT(_xlpm.s,"/"),_xlpm.m,INDEX(_xlpm.p,1),_xlpm.dd,INDEX(_xlpm.p,2),_xlpm.yy,INDEX(_xlpm.p,3),IFERROR(DATE(_xlpm.yy,_xlpm.m,_xlpm.dd),NA()))),IF(LOWER(TRIM(I32))="yes","100%",IF(_xlpm.s="","",IF(ISNUMBER(_xlpm.d),IF(_xlpm.d&lt;DATE(2002,10,1),"HWCP IOF Required","100%"),"Invalid date"))))</f>
        <v/>
      </c>
      <c r="K32" s="21"/>
      <c r="L32" s="21"/>
      <c r="M32" s="8" t="str">
        <f t="shared" si="0"/>
        <v>0%</v>
      </c>
      <c r="N32" s="39"/>
      <c r="O32" s="10"/>
      <c r="P32" s="9" t="str">
        <f t="shared" si="5"/>
        <v/>
      </c>
      <c r="Q32" s="6" t="str">
        <f t="shared" si="6"/>
        <v/>
      </c>
      <c r="R32" s="29"/>
      <c r="S32" s="28" t="str">
        <f t="shared" si="4"/>
        <v/>
      </c>
      <c r="T32" s="4"/>
      <c r="U32" s="31"/>
      <c r="V32" s="25"/>
      <c r="W32" s="34"/>
    </row>
    <row r="33" spans="1:23" ht="16.5" thickBot="1" x14ac:dyDescent="0.3">
      <c r="A33" s="108">
        <v>30</v>
      </c>
      <c r="B33" s="108"/>
      <c r="C33" s="108"/>
      <c r="D33" s="109"/>
      <c r="E33" s="22"/>
      <c r="F33" s="22"/>
      <c r="G33" s="22"/>
      <c r="H33" s="110"/>
      <c r="I33" s="111" t="str">
        <f t="shared" ca="1" si="3"/>
        <v/>
      </c>
      <c r="J33" s="112" t="str" cm="1">
        <f t="array" aca="1" ref="J33" ca="1">_xlfn.LET(_xlpm.x,E33,_xlpm.s,SUBSTITUTE(SUBSTITUTE(TRIM(_xlpm.x),"-","/"),".","/"),_xlpm.d,IF(ISNUMBER(_xlpm.x),_xlpm.x,_xlfn.LET(_xlpm.p,_xlfn.TEXTSPLIT(_xlpm.s,"/"),_xlpm.m,INDEX(_xlpm.p,1),_xlpm.dd,INDEX(_xlpm.p,2),_xlpm.yy,INDEX(_xlpm.p,3),IFERROR(DATE(_xlpm.yy,_xlpm.m,_xlpm.dd),NA()))),IF(LOWER(TRIM(I33))="yes","100%",IF(_xlpm.s="","",IF(ISNUMBER(_xlpm.d),IF(_xlpm.d&lt;DATE(2002,10,1),"HWCP IOF Required","100%"),"Invalid date"))))</f>
        <v/>
      </c>
      <c r="K33" s="110"/>
      <c r="L33" s="110"/>
      <c r="M33" s="113" t="str">
        <f t="shared" si="0"/>
        <v>0%</v>
      </c>
      <c r="N33" s="114"/>
      <c r="O33" s="108"/>
      <c r="P33" s="115" t="str">
        <f t="shared" si="5"/>
        <v/>
      </c>
      <c r="Q33" s="23" t="str">
        <f t="shared" si="6"/>
        <v/>
      </c>
      <c r="R33" s="107"/>
      <c r="S33" s="30" t="str">
        <f t="shared" si="4"/>
        <v/>
      </c>
      <c r="T33" s="22"/>
      <c r="U33" s="33"/>
      <c r="V33" s="26"/>
      <c r="W33" s="37"/>
    </row>
    <row r="34" spans="1:23" ht="15.75" thickBot="1" x14ac:dyDescent="0.3">
      <c r="C34" s="1"/>
      <c r="D34" s="1"/>
      <c r="E34" s="1"/>
      <c r="F34" s="1"/>
      <c r="G34" s="1"/>
      <c r="H34" s="1"/>
      <c r="I34" s="1"/>
      <c r="J34" s="1"/>
      <c r="K34" s="1"/>
      <c r="L34" s="1"/>
      <c r="M34" s="24" t="str">
        <f>IFERROR( SUM(L4:L33) / ( SUM(L4:L33) + SUM(K4:K33) ), "0%" )</f>
        <v>0%</v>
      </c>
      <c r="N34" s="40">
        <f>SUM(N4:N33)</f>
        <v>0</v>
      </c>
      <c r="O34" s="1"/>
      <c r="P34" s="1"/>
      <c r="Q34" s="1"/>
    </row>
  </sheetData>
  <mergeCells count="23">
    <mergeCell ref="W2:W3"/>
    <mergeCell ref="N2:N3"/>
    <mergeCell ref="O2:O3"/>
    <mergeCell ref="Q2:Q3"/>
    <mergeCell ref="P2:P3"/>
    <mergeCell ref="R2:R3"/>
    <mergeCell ref="S2:S3"/>
    <mergeCell ref="T2:T3"/>
    <mergeCell ref="U2:U3"/>
    <mergeCell ref="V2:V3"/>
    <mergeCell ref="M2:M3"/>
    <mergeCell ref="J2:J3"/>
    <mergeCell ref="A2:A3"/>
    <mergeCell ref="C2:C3"/>
    <mergeCell ref="D2:D3"/>
    <mergeCell ref="E2:E3"/>
    <mergeCell ref="F2:F3"/>
    <mergeCell ref="B2:B3"/>
    <mergeCell ref="H2:H3"/>
    <mergeCell ref="G2:G3"/>
    <mergeCell ref="K2:K3"/>
    <mergeCell ref="L2:L3"/>
    <mergeCell ref="I2:I3"/>
  </mergeCells>
  <phoneticPr fontId="8" type="noConversion"/>
  <conditionalFormatting sqref="D4:D33">
    <cfRule type="duplicateValues" dxfId="9" priority="11"/>
    <cfRule type="duplicateValues" dxfId="8" priority="12"/>
    <cfRule type="duplicateValues" dxfId="7" priority="13"/>
  </conditionalFormatting>
  <conditionalFormatting sqref="H2:H3">
    <cfRule type="cellIs" dxfId="6" priority="5" operator="equal">
      <formula>"Yes"</formula>
    </cfRule>
  </conditionalFormatting>
  <conditionalFormatting sqref="K2:L2 I2:J34">
    <cfRule type="cellIs" dxfId="5" priority="6" operator="equal">
      <formula>"Yes"</formula>
    </cfRule>
  </conditionalFormatting>
  <conditionalFormatting sqref="M4:M33">
    <cfRule type="cellIs" dxfId="4" priority="7" operator="lessThan">
      <formula>90%</formula>
    </cfRule>
  </conditionalFormatting>
  <conditionalFormatting sqref="M4:M34">
    <cfRule type="cellIs" dxfId="3" priority="2" operator="equal">
      <formula>0.9</formula>
    </cfRule>
    <cfRule type="cellIs" dxfId="2" priority="3" operator="greaterThan">
      <formula>0.9</formula>
    </cfRule>
  </conditionalFormatting>
  <conditionalFormatting sqref="M34">
    <cfRule type="cellIs" dxfId="1" priority="4" operator="lessThan">
      <formula>0.9</formula>
    </cfRule>
  </conditionalFormatting>
  <conditionalFormatting sqref="S4:S33">
    <cfRule type="containsText" dxfId="0" priority="1" operator="containsText" text="Volume Required">
      <formula>NOT(ISERROR(SEARCH("Volume Required",S4)))</formula>
    </cfRule>
  </conditionalFormatting>
  <pageMargins left="0.7" right="0.7" top="0.75" bottom="0.75" header="0.3" footer="0.3"/>
  <pageSetup paperSize="3"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A110-EF0C-4C95-9198-37AB4397FB03}">
  <dimension ref="A1:K8"/>
  <sheetViews>
    <sheetView workbookViewId="0">
      <selection activeCell="D17" sqref="D17"/>
    </sheetView>
  </sheetViews>
  <sheetFormatPr defaultRowHeight="15" x14ac:dyDescent="0.25"/>
  <cols>
    <col min="11" max="11" width="21.28515625" customWidth="1"/>
  </cols>
  <sheetData>
    <row r="1" spans="1:11" x14ac:dyDescent="0.25">
      <c r="A1" s="98" t="s">
        <v>62</v>
      </c>
      <c r="B1" s="99"/>
      <c r="C1" s="99"/>
      <c r="D1" s="99"/>
      <c r="E1" s="99"/>
      <c r="F1" s="99"/>
      <c r="G1" s="99"/>
      <c r="H1" s="99"/>
      <c r="I1" s="99"/>
      <c r="J1" s="99"/>
      <c r="K1" s="100"/>
    </row>
    <row r="2" spans="1:11" x14ac:dyDescent="0.25">
      <c r="A2" s="101"/>
      <c r="B2" s="102"/>
      <c r="C2" s="102"/>
      <c r="D2" s="102"/>
      <c r="E2" s="102"/>
      <c r="F2" s="102"/>
      <c r="G2" s="102"/>
      <c r="H2" s="102"/>
      <c r="I2" s="102"/>
      <c r="J2" s="102"/>
      <c r="K2" s="103"/>
    </row>
    <row r="3" spans="1:11" x14ac:dyDescent="0.25">
      <c r="A3" s="101"/>
      <c r="B3" s="102"/>
      <c r="C3" s="102"/>
      <c r="D3" s="102"/>
      <c r="E3" s="102"/>
      <c r="F3" s="102"/>
      <c r="G3" s="102"/>
      <c r="H3" s="102"/>
      <c r="I3" s="102"/>
      <c r="J3" s="102"/>
      <c r="K3" s="103"/>
    </row>
    <row r="4" spans="1:11" x14ac:dyDescent="0.25">
      <c r="A4" s="101"/>
      <c r="B4" s="102"/>
      <c r="C4" s="102"/>
      <c r="D4" s="102"/>
      <c r="E4" s="102"/>
      <c r="F4" s="102"/>
      <c r="G4" s="102"/>
      <c r="H4" s="102"/>
      <c r="I4" s="102"/>
      <c r="J4" s="102"/>
      <c r="K4" s="103"/>
    </row>
    <row r="5" spans="1:11" ht="13.5" customHeight="1" x14ac:dyDescent="0.25">
      <c r="A5" s="101"/>
      <c r="B5" s="102"/>
      <c r="C5" s="102"/>
      <c r="D5" s="102"/>
      <c r="E5" s="102"/>
      <c r="F5" s="102"/>
      <c r="G5" s="102"/>
      <c r="H5" s="102"/>
      <c r="I5" s="102"/>
      <c r="J5" s="102"/>
      <c r="K5" s="103"/>
    </row>
    <row r="6" spans="1:11" x14ac:dyDescent="0.25">
      <c r="A6" s="101"/>
      <c r="B6" s="102"/>
      <c r="C6" s="102"/>
      <c r="D6" s="102"/>
      <c r="E6" s="102"/>
      <c r="F6" s="102"/>
      <c r="G6" s="102"/>
      <c r="H6" s="102"/>
      <c r="I6" s="102"/>
      <c r="J6" s="102"/>
      <c r="K6" s="103"/>
    </row>
    <row r="7" spans="1:11" x14ac:dyDescent="0.25">
      <c r="A7" s="101"/>
      <c r="B7" s="102"/>
      <c r="C7" s="102"/>
      <c r="D7" s="102"/>
      <c r="E7" s="102"/>
      <c r="F7" s="102"/>
      <c r="G7" s="102"/>
      <c r="H7" s="102"/>
      <c r="I7" s="102"/>
      <c r="J7" s="102"/>
      <c r="K7" s="103"/>
    </row>
    <row r="8" spans="1:11" ht="21" customHeight="1" thickBot="1" x14ac:dyDescent="0.3">
      <c r="A8" s="104"/>
      <c r="B8" s="105"/>
      <c r="C8" s="105"/>
      <c r="D8" s="105"/>
      <c r="E8" s="105"/>
      <c r="F8" s="105"/>
      <c r="G8" s="105"/>
      <c r="H8" s="105"/>
      <c r="I8" s="105"/>
      <c r="J8" s="105"/>
      <c r="K8" s="106"/>
    </row>
  </sheetData>
  <mergeCells count="1">
    <mergeCell ref="A1:K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1634-825E-45E2-A8E8-C5A5085AF6A5}">
  <dimension ref="A1:N2"/>
  <sheetViews>
    <sheetView workbookViewId="0">
      <selection activeCell="E20" sqref="E20"/>
    </sheetView>
  </sheetViews>
  <sheetFormatPr defaultRowHeight="15" x14ac:dyDescent="0.25"/>
  <sheetData>
    <row r="1" spans="1:14" x14ac:dyDescent="0.25">
      <c r="A1" s="43" t="s">
        <v>36</v>
      </c>
      <c r="B1" s="43"/>
      <c r="C1" s="43"/>
      <c r="D1" s="43"/>
      <c r="E1" s="43"/>
      <c r="F1" s="43"/>
      <c r="G1" s="43"/>
      <c r="H1" s="43"/>
      <c r="I1" s="43"/>
      <c r="J1" s="43"/>
      <c r="K1" s="43"/>
      <c r="L1" s="43"/>
      <c r="M1" s="43"/>
      <c r="N1" s="43"/>
    </row>
    <row r="2" spans="1:14" x14ac:dyDescent="0.25">
      <c r="A2" s="44" t="s">
        <v>71</v>
      </c>
      <c r="B2" s="44"/>
      <c r="C2" s="44"/>
      <c r="D2" s="44"/>
      <c r="E2" s="44"/>
      <c r="F2" s="44"/>
      <c r="G2" s="44"/>
    </row>
  </sheetData>
  <pageMargins left="0.7" right="0.7" top="0.75" bottom="0.75" header="0.3" footer="0.3"/>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Well Data</vt:lpstr>
      <vt:lpstr>Ependitures</vt:lpstr>
      <vt:lpstr>IOF Data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Easterby, Chad ER</dc:creator>
  <cp:lastModifiedBy>Easterby, Chad ER</cp:lastModifiedBy>
  <cp:lastPrinted>2026-03-24T17:27:50Z</cp:lastPrinted>
  <dcterms:created xsi:type="dcterms:W3CDTF">2026-03-16T15:03:35Z</dcterms:created>
  <dcterms:modified xsi:type="dcterms:W3CDTF">2026-03-27T16:01:01Z</dcterms:modified>
</cp:coreProperties>
</file>