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yx-data1.gos.ca\MAGroup\GAFM\Common\10000 Financial Management Unit\Mill Rate Returns\2026\MRR 2026- New Macro Template\Package for approvals\Approved by Comms - June 24\"/>
    </mc:Choice>
  </mc:AlternateContent>
  <xr:revisionPtr revIDLastSave="0" documentId="13_ncr:1_{95BD9F8F-242E-4B19-BF39-45EEAE20BB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6return" sheetId="1" r:id="rId1"/>
    <sheet name="Check" sheetId="2" r:id="rId2"/>
    <sheet name="ETR" sheetId="6" r:id="rId3"/>
    <sheet name="Sheet2" sheetId="4" state="hidden" r:id="rId4"/>
    <sheet name="Sheet1" sheetId="3" state="hidden" r:id="rId5"/>
  </sheets>
  <definedNames>
    <definedName name="_xlnm.Print_Area" localSheetId="0">'2026return'!$A$1:$K$689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28" i="1" l="1"/>
  <c r="Q37" i="1"/>
  <c r="Q26" i="1"/>
  <c r="E115" i="1" l="1"/>
  <c r="E116" i="1"/>
  <c r="E83" i="1"/>
  <c r="Q25" i="1"/>
  <c r="B18" i="6"/>
  <c r="P15" i="6" l="1"/>
  <c r="M16" i="6"/>
  <c r="L16" i="6"/>
  <c r="K16" i="6"/>
  <c r="J16" i="6"/>
  <c r="I16" i="6"/>
  <c r="H16" i="6"/>
  <c r="G16" i="6"/>
  <c r="F16" i="6"/>
  <c r="E16" i="6"/>
  <c r="D535" i="1" l="1"/>
  <c r="D16" i="6"/>
  <c r="N16" i="6"/>
  <c r="R49" i="1"/>
  <c r="R39" i="1"/>
  <c r="R28" i="1"/>
  <c r="B75" i="1"/>
  <c r="B59" i="1"/>
  <c r="B49" i="1"/>
  <c r="B39" i="1"/>
  <c r="B28" i="1"/>
  <c r="A2" i="6"/>
  <c r="B2" i="6"/>
  <c r="O16" i="6" l="1"/>
  <c r="C16" i="6"/>
  <c r="B16" i="6"/>
  <c r="A14" i="2"/>
  <c r="C14" i="2"/>
  <c r="B17" i="6" l="1"/>
  <c r="A4" i="6" s="1"/>
  <c r="F97" i="1"/>
  <c r="G87" i="1"/>
  <c r="S75" i="1"/>
  <c r="R75" i="1"/>
  <c r="S59" i="1"/>
  <c r="R59" i="1"/>
  <c r="S49" i="1"/>
  <c r="S39" i="1"/>
  <c r="S28" i="1"/>
  <c r="B14" i="2"/>
  <c r="D14" i="2" s="1"/>
  <c r="Q23" i="1" l="1"/>
  <c r="B84" i="4" l="1"/>
  <c r="B70" i="4"/>
  <c r="C70" i="4"/>
  <c r="D70" i="4"/>
  <c r="B71" i="4"/>
  <c r="C71" i="4"/>
  <c r="D71" i="4"/>
  <c r="B72" i="4"/>
  <c r="C72" i="4"/>
  <c r="D72" i="4"/>
  <c r="B73" i="4"/>
  <c r="C73" i="4"/>
  <c r="D73" i="4"/>
  <c r="B74" i="4"/>
  <c r="C74" i="4"/>
  <c r="D74" i="4"/>
  <c r="B75" i="4"/>
  <c r="C75" i="4"/>
  <c r="D75" i="4"/>
  <c r="B76" i="4"/>
  <c r="C76" i="4"/>
  <c r="D76" i="4"/>
  <c r="B77" i="4"/>
  <c r="C77" i="4"/>
  <c r="D77" i="4"/>
  <c r="B78" i="4"/>
  <c r="C78" i="4"/>
  <c r="D78" i="4"/>
  <c r="C69" i="4"/>
  <c r="D69" i="4"/>
  <c r="B69" i="4"/>
  <c r="B63" i="4"/>
  <c r="B59" i="4"/>
  <c r="C59" i="4"/>
  <c r="D59" i="4"/>
  <c r="B60" i="4"/>
  <c r="C60" i="4"/>
  <c r="D60" i="4"/>
  <c r="B61" i="4"/>
  <c r="C61" i="4"/>
  <c r="D61" i="4"/>
  <c r="C58" i="4"/>
  <c r="D58" i="4"/>
  <c r="B58" i="4"/>
  <c r="B52" i="4"/>
  <c r="B48" i="4"/>
  <c r="C48" i="4"/>
  <c r="D48" i="4"/>
  <c r="B49" i="4"/>
  <c r="C49" i="4"/>
  <c r="D49" i="4"/>
  <c r="B50" i="4"/>
  <c r="C50" i="4"/>
  <c r="D50" i="4"/>
  <c r="C47" i="4"/>
  <c r="D47" i="4"/>
  <c r="B47" i="4"/>
  <c r="B41" i="4"/>
  <c r="B37" i="4"/>
  <c r="C37" i="4"/>
  <c r="D37" i="4"/>
  <c r="B38" i="4"/>
  <c r="C38" i="4"/>
  <c r="D38" i="4"/>
  <c r="B39" i="4"/>
  <c r="C39" i="4"/>
  <c r="D39" i="4"/>
  <c r="C36" i="4"/>
  <c r="D36" i="4"/>
  <c r="B36" i="4"/>
  <c r="L70" i="4"/>
  <c r="L71" i="4"/>
  <c r="L72" i="4"/>
  <c r="L73" i="4"/>
  <c r="L74" i="4"/>
  <c r="L75" i="4"/>
  <c r="L76" i="4"/>
  <c r="L77" i="4"/>
  <c r="L78" i="4"/>
  <c r="L79" i="4"/>
  <c r="L81" i="4"/>
  <c r="L82" i="4"/>
  <c r="L83" i="4"/>
  <c r="L84" i="4"/>
  <c r="L69" i="4"/>
  <c r="L59" i="4"/>
  <c r="L60" i="4"/>
  <c r="L61" i="4"/>
  <c r="L62" i="4"/>
  <c r="L64" i="4"/>
  <c r="L58" i="4"/>
  <c r="L48" i="4"/>
  <c r="L49" i="4"/>
  <c r="L50" i="4"/>
  <c r="L51" i="4"/>
  <c r="L53" i="4"/>
  <c r="L47" i="4"/>
  <c r="L32" i="4"/>
  <c r="L33" i="4"/>
  <c r="L34" i="4"/>
  <c r="L35" i="4"/>
  <c r="L36" i="4"/>
  <c r="L37" i="4"/>
  <c r="L38" i="4"/>
  <c r="L39" i="4"/>
  <c r="L40" i="4"/>
  <c r="L42" i="4"/>
  <c r="L26" i="4"/>
  <c r="L27" i="4"/>
  <c r="L28" i="4"/>
  <c r="L29" i="4"/>
  <c r="L31" i="4"/>
  <c r="L25" i="4"/>
  <c r="D25" i="4"/>
  <c r="D26" i="4"/>
  <c r="D27" i="4"/>
  <c r="C26" i="4"/>
  <c r="C27" i="4"/>
  <c r="C25" i="4"/>
  <c r="B30" i="4"/>
  <c r="K29" i="4"/>
  <c r="B26" i="4"/>
  <c r="B27" i="4"/>
  <c r="B28" i="4"/>
  <c r="B25" i="4"/>
  <c r="F573" i="4"/>
  <c r="H573" i="4"/>
  <c r="F574" i="4"/>
  <c r="H574" i="4"/>
  <c r="F575" i="4"/>
  <c r="H575" i="4"/>
  <c r="F576" i="4"/>
  <c r="H576" i="4"/>
  <c r="F577" i="4"/>
  <c r="H577" i="4"/>
  <c r="F578" i="4"/>
  <c r="H578" i="4"/>
  <c r="F579" i="4"/>
  <c r="H579" i="4"/>
  <c r="F580" i="4"/>
  <c r="H580" i="4"/>
  <c r="F581" i="4"/>
  <c r="H581" i="4"/>
  <c r="F582" i="4"/>
  <c r="H582" i="4"/>
  <c r="F583" i="4"/>
  <c r="H583" i="4"/>
  <c r="F584" i="4"/>
  <c r="H584" i="4"/>
  <c r="F585" i="4"/>
  <c r="H585" i="4"/>
  <c r="F586" i="4"/>
  <c r="H586" i="4"/>
  <c r="F587" i="4"/>
  <c r="H587" i="4"/>
  <c r="F588" i="4"/>
  <c r="H588" i="4"/>
  <c r="F589" i="4"/>
  <c r="H589" i="4"/>
  <c r="F590" i="4"/>
  <c r="H590" i="4"/>
  <c r="F591" i="4"/>
  <c r="H591" i="4"/>
  <c r="F593" i="4"/>
  <c r="H593" i="4"/>
  <c r="F594" i="4"/>
  <c r="H594" i="4"/>
  <c r="F595" i="4"/>
  <c r="H595" i="4"/>
  <c r="H572" i="4"/>
  <c r="F572" i="4"/>
  <c r="F540" i="4"/>
  <c r="H540" i="4"/>
  <c r="F541" i="4"/>
  <c r="H541" i="4"/>
  <c r="F542" i="4"/>
  <c r="H542" i="4"/>
  <c r="F543" i="4"/>
  <c r="H543" i="4"/>
  <c r="F544" i="4"/>
  <c r="H544" i="4"/>
  <c r="F545" i="4"/>
  <c r="H545" i="4"/>
  <c r="F546" i="4"/>
  <c r="H546" i="4"/>
  <c r="F547" i="4"/>
  <c r="H547" i="4"/>
  <c r="F548" i="4"/>
  <c r="H548" i="4"/>
  <c r="F549" i="4"/>
  <c r="H549" i="4"/>
  <c r="F550" i="4"/>
  <c r="H550" i="4"/>
  <c r="F551" i="4"/>
  <c r="H551" i="4"/>
  <c r="F552" i="4"/>
  <c r="H552" i="4"/>
  <c r="F553" i="4"/>
  <c r="H553" i="4"/>
  <c r="F554" i="4"/>
  <c r="H554" i="4"/>
  <c r="F555" i="4"/>
  <c r="H555" i="4"/>
  <c r="F556" i="4"/>
  <c r="H556" i="4"/>
  <c r="F557" i="4"/>
  <c r="H557" i="4"/>
  <c r="F558" i="4"/>
  <c r="H558" i="4"/>
  <c r="F560" i="4"/>
  <c r="H560" i="4"/>
  <c r="F561" i="4"/>
  <c r="H561" i="4"/>
  <c r="F562" i="4"/>
  <c r="H562" i="4"/>
  <c r="H539" i="4"/>
  <c r="F539" i="4"/>
  <c r="B573" i="4"/>
  <c r="D573" i="4" s="1"/>
  <c r="B574" i="4"/>
  <c r="D574" i="4" s="1"/>
  <c r="B575" i="4"/>
  <c r="D575" i="4" s="1"/>
  <c r="B576" i="4"/>
  <c r="D576" i="4" s="1"/>
  <c r="B577" i="4"/>
  <c r="D577" i="4" s="1"/>
  <c r="B578" i="4"/>
  <c r="D578" i="4" s="1"/>
  <c r="B579" i="4"/>
  <c r="D579" i="4" s="1"/>
  <c r="B580" i="4"/>
  <c r="D580" i="4" s="1"/>
  <c r="B581" i="4"/>
  <c r="D581" i="4" s="1"/>
  <c r="B582" i="4"/>
  <c r="D582" i="4" s="1"/>
  <c r="B583" i="4"/>
  <c r="D583" i="4" s="1"/>
  <c r="B584" i="4"/>
  <c r="D584" i="4" s="1"/>
  <c r="B585" i="4"/>
  <c r="D585" i="4" s="1"/>
  <c r="B586" i="4"/>
  <c r="D586" i="4" s="1"/>
  <c r="B587" i="4"/>
  <c r="D587" i="4" s="1"/>
  <c r="B588" i="4"/>
  <c r="D588" i="4" s="1"/>
  <c r="B589" i="4"/>
  <c r="D589" i="4" s="1"/>
  <c r="B590" i="4"/>
  <c r="D590" i="4" s="1"/>
  <c r="B591" i="4"/>
  <c r="D591" i="4" s="1"/>
  <c r="B593" i="4"/>
  <c r="D593" i="4" s="1"/>
  <c r="B594" i="4"/>
  <c r="D594" i="4" s="1"/>
  <c r="B572" i="4"/>
  <c r="D572" i="4" s="1"/>
  <c r="B540" i="4"/>
  <c r="D540" i="4" s="1"/>
  <c r="B541" i="4"/>
  <c r="D541" i="4" s="1"/>
  <c r="B542" i="4"/>
  <c r="D542" i="4" s="1"/>
  <c r="B543" i="4"/>
  <c r="D543" i="4" s="1"/>
  <c r="B544" i="4"/>
  <c r="B545" i="4"/>
  <c r="D545" i="4" s="1"/>
  <c r="B546" i="4"/>
  <c r="D546" i="4" s="1"/>
  <c r="B547" i="4"/>
  <c r="D547" i="4" s="1"/>
  <c r="B548" i="4"/>
  <c r="D548" i="4" s="1"/>
  <c r="B549" i="4"/>
  <c r="D549" i="4" s="1"/>
  <c r="B550" i="4"/>
  <c r="D550" i="4" s="1"/>
  <c r="B551" i="4"/>
  <c r="D551" i="4" s="1"/>
  <c r="B552" i="4"/>
  <c r="D552" i="4" s="1"/>
  <c r="B553" i="4"/>
  <c r="D553" i="4" s="1"/>
  <c r="B554" i="4"/>
  <c r="D554" i="4" s="1"/>
  <c r="B555" i="4"/>
  <c r="D555" i="4" s="1"/>
  <c r="B556" i="4"/>
  <c r="D556" i="4" s="1"/>
  <c r="B557" i="4"/>
  <c r="B558" i="4"/>
  <c r="D558" i="4" s="1"/>
  <c r="B560" i="4"/>
  <c r="D560" i="4" s="1"/>
  <c r="B561" i="4"/>
  <c r="D561" i="4" s="1"/>
  <c r="B539" i="4"/>
  <c r="B663" i="4"/>
  <c r="B662" i="4"/>
  <c r="B661" i="4"/>
  <c r="B660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B631" i="4"/>
  <c r="B630" i="4"/>
  <c r="B629" i="4"/>
  <c r="B628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B529" i="4"/>
  <c r="E528" i="4"/>
  <c r="E527" i="4"/>
  <c r="E526" i="4"/>
  <c r="B522" i="4"/>
  <c r="E521" i="4"/>
  <c r="E520" i="4"/>
  <c r="E519" i="4"/>
  <c r="B515" i="4"/>
  <c r="E514" i="4"/>
  <c r="E513" i="4"/>
  <c r="E512" i="4"/>
  <c r="D499" i="4"/>
  <c r="D498" i="4"/>
  <c r="E494" i="4"/>
  <c r="E493" i="4"/>
  <c r="E492" i="4"/>
  <c r="E491" i="4"/>
  <c r="B486" i="4"/>
  <c r="K485" i="4"/>
  <c r="K484" i="4"/>
  <c r="K483" i="4"/>
  <c r="K482" i="4"/>
  <c r="K481" i="4"/>
  <c r="K480" i="4"/>
  <c r="K479" i="4"/>
  <c r="K478" i="4"/>
  <c r="K477" i="4"/>
  <c r="D468" i="4"/>
  <c r="D467" i="4"/>
  <c r="E463" i="4"/>
  <c r="E462" i="4"/>
  <c r="E461" i="4"/>
  <c r="E460" i="4"/>
  <c r="B455" i="4"/>
  <c r="K454" i="4"/>
  <c r="K453" i="4"/>
  <c r="K452" i="4"/>
  <c r="K451" i="4"/>
  <c r="K450" i="4"/>
  <c r="K449" i="4"/>
  <c r="K448" i="4"/>
  <c r="K447" i="4"/>
  <c r="K446" i="4"/>
  <c r="D437" i="4"/>
  <c r="D436" i="4"/>
  <c r="E432" i="4"/>
  <c r="E431" i="4"/>
  <c r="E430" i="4"/>
  <c r="E429" i="4"/>
  <c r="B424" i="4"/>
  <c r="K423" i="4"/>
  <c r="K422" i="4"/>
  <c r="K421" i="4"/>
  <c r="K420" i="4"/>
  <c r="K419" i="4"/>
  <c r="K418" i="4"/>
  <c r="K417" i="4"/>
  <c r="K416" i="4"/>
  <c r="K415" i="4"/>
  <c r="D406" i="4"/>
  <c r="D405" i="4"/>
  <c r="E401" i="4"/>
  <c r="E400" i="4"/>
  <c r="E399" i="4"/>
  <c r="E398" i="4"/>
  <c r="B393" i="4"/>
  <c r="K392" i="4"/>
  <c r="K391" i="4"/>
  <c r="K390" i="4"/>
  <c r="K389" i="4"/>
  <c r="K388" i="4"/>
  <c r="K387" i="4"/>
  <c r="K386" i="4"/>
  <c r="K385" i="4"/>
  <c r="K384" i="4"/>
  <c r="D375" i="4"/>
  <c r="D374" i="4"/>
  <c r="E370" i="4"/>
  <c r="E369" i="4"/>
  <c r="E368" i="4"/>
  <c r="E367" i="4"/>
  <c r="B362" i="4"/>
  <c r="K361" i="4"/>
  <c r="K360" i="4"/>
  <c r="K359" i="4"/>
  <c r="K358" i="4"/>
  <c r="K357" i="4"/>
  <c r="K356" i="4"/>
  <c r="K355" i="4"/>
  <c r="K354" i="4"/>
  <c r="K353" i="4"/>
  <c r="D344" i="4"/>
  <c r="D343" i="4"/>
  <c r="E339" i="4"/>
  <c r="E338" i="4"/>
  <c r="E337" i="4"/>
  <c r="E336" i="4"/>
  <c r="B331" i="4"/>
  <c r="K330" i="4"/>
  <c r="K329" i="4"/>
  <c r="K328" i="4"/>
  <c r="K327" i="4"/>
  <c r="K326" i="4"/>
  <c r="K325" i="4"/>
  <c r="K324" i="4"/>
  <c r="K323" i="4"/>
  <c r="K322" i="4"/>
  <c r="D313" i="4"/>
  <c r="D312" i="4"/>
  <c r="E308" i="4"/>
  <c r="E307" i="4"/>
  <c r="E306" i="4"/>
  <c r="E305" i="4"/>
  <c r="B300" i="4"/>
  <c r="K299" i="4"/>
  <c r="K298" i="4"/>
  <c r="K297" i="4"/>
  <c r="K296" i="4"/>
  <c r="K295" i="4"/>
  <c r="K294" i="4"/>
  <c r="K293" i="4"/>
  <c r="K292" i="4"/>
  <c r="K291" i="4"/>
  <c r="D282" i="4"/>
  <c r="D281" i="4"/>
  <c r="E277" i="4"/>
  <c r="E276" i="4"/>
  <c r="E275" i="4"/>
  <c r="E274" i="4"/>
  <c r="B269" i="4"/>
  <c r="K268" i="4"/>
  <c r="K267" i="4"/>
  <c r="K266" i="4"/>
  <c r="K265" i="4"/>
  <c r="K264" i="4"/>
  <c r="K263" i="4"/>
  <c r="K262" i="4"/>
  <c r="K261" i="4"/>
  <c r="K260" i="4"/>
  <c r="D251" i="4"/>
  <c r="D250" i="4"/>
  <c r="E246" i="4"/>
  <c r="E245" i="4"/>
  <c r="E244" i="4"/>
  <c r="E243" i="4"/>
  <c r="B238" i="4"/>
  <c r="K237" i="4"/>
  <c r="K236" i="4"/>
  <c r="K235" i="4"/>
  <c r="K234" i="4"/>
  <c r="K233" i="4"/>
  <c r="K232" i="4"/>
  <c r="K231" i="4"/>
  <c r="K230" i="4"/>
  <c r="K229" i="4"/>
  <c r="D220" i="4"/>
  <c r="D219" i="4"/>
  <c r="E215" i="4"/>
  <c r="E214" i="4"/>
  <c r="E213" i="4"/>
  <c r="E212" i="4"/>
  <c r="B207" i="4"/>
  <c r="K206" i="4"/>
  <c r="K205" i="4"/>
  <c r="K204" i="4"/>
  <c r="K203" i="4"/>
  <c r="K202" i="4"/>
  <c r="K201" i="4"/>
  <c r="K200" i="4"/>
  <c r="K199" i="4"/>
  <c r="K198" i="4"/>
  <c r="D189" i="4"/>
  <c r="D188" i="4"/>
  <c r="E184" i="4"/>
  <c r="E183" i="4"/>
  <c r="E182" i="4"/>
  <c r="E181" i="4"/>
  <c r="B176" i="4"/>
  <c r="K175" i="4"/>
  <c r="K174" i="4"/>
  <c r="K173" i="4"/>
  <c r="K172" i="4"/>
  <c r="K171" i="4"/>
  <c r="K170" i="4"/>
  <c r="K169" i="4"/>
  <c r="K168" i="4"/>
  <c r="K167" i="4"/>
  <c r="D158" i="4"/>
  <c r="D157" i="4"/>
  <c r="E152" i="4"/>
  <c r="E151" i="4"/>
  <c r="E150" i="4"/>
  <c r="E149" i="4"/>
  <c r="B144" i="4"/>
  <c r="K143" i="4"/>
  <c r="K142" i="4"/>
  <c r="K141" i="4"/>
  <c r="K140" i="4"/>
  <c r="K139" i="4"/>
  <c r="K138" i="4"/>
  <c r="K137" i="4"/>
  <c r="K136" i="4"/>
  <c r="K135" i="4"/>
  <c r="B127" i="4"/>
  <c r="E126" i="4"/>
  <c r="E125" i="4"/>
  <c r="E124" i="4"/>
  <c r="E123" i="4"/>
  <c r="E122" i="4"/>
  <c r="E121" i="4"/>
  <c r="E120" i="4"/>
  <c r="E119" i="4"/>
  <c r="F107" i="4"/>
  <c r="D106" i="4"/>
  <c r="D105" i="4"/>
  <c r="G97" i="4"/>
  <c r="E96" i="4"/>
  <c r="E95" i="4"/>
  <c r="E94" i="4"/>
  <c r="E93" i="4"/>
  <c r="E92" i="4"/>
  <c r="E91" i="4"/>
  <c r="K84" i="4"/>
  <c r="K83" i="4"/>
  <c r="K82" i="4"/>
  <c r="K81" i="4"/>
  <c r="K80" i="4"/>
  <c r="K79" i="4"/>
  <c r="K63" i="4"/>
  <c r="K62" i="4"/>
  <c r="K52" i="4"/>
  <c r="K51" i="4"/>
  <c r="K41" i="4"/>
  <c r="K40" i="4"/>
  <c r="K30" i="4"/>
  <c r="K49" i="4" l="1"/>
  <c r="K75" i="4"/>
  <c r="K70" i="4"/>
  <c r="K59" i="4"/>
  <c r="K48" i="4"/>
  <c r="K26" i="4"/>
  <c r="K61" i="4"/>
  <c r="K76" i="4"/>
  <c r="K27" i="4"/>
  <c r="K47" i="4"/>
  <c r="K50" i="4"/>
  <c r="K69" i="4"/>
  <c r="K71" i="4"/>
  <c r="K77" i="4"/>
  <c r="K78" i="4"/>
  <c r="K74" i="4"/>
  <c r="K72" i="4"/>
  <c r="K37" i="4"/>
  <c r="K39" i="4"/>
  <c r="K60" i="4"/>
  <c r="K73" i="4"/>
  <c r="K25" i="4"/>
  <c r="B42" i="4"/>
  <c r="K36" i="4" s="1"/>
  <c r="K38" i="4"/>
  <c r="B85" i="4"/>
  <c r="B64" i="4"/>
  <c r="K58" i="4" s="1"/>
  <c r="B53" i="4"/>
  <c r="D159" i="4"/>
  <c r="B597" i="4"/>
  <c r="B31" i="4"/>
  <c r="E216" i="4"/>
  <c r="D283" i="4"/>
  <c r="E495" i="4"/>
  <c r="E515" i="4"/>
  <c r="E153" i="4"/>
  <c r="E433" i="4"/>
  <c r="D407" i="4"/>
  <c r="B566" i="4"/>
  <c r="B596" i="4"/>
  <c r="B598" i="4"/>
  <c r="E529" i="4"/>
  <c r="B599" i="4"/>
  <c r="D190" i="4"/>
  <c r="D376" i="4"/>
  <c r="K393" i="4"/>
  <c r="D469" i="4"/>
  <c r="D628" i="4"/>
  <c r="B563" i="4"/>
  <c r="D438" i="4"/>
  <c r="E247" i="4"/>
  <c r="E340" i="4"/>
  <c r="D107" i="4"/>
  <c r="K300" i="4"/>
  <c r="E402" i="4"/>
  <c r="E522" i="4"/>
  <c r="D221" i="4"/>
  <c r="K269" i="4"/>
  <c r="E278" i="4"/>
  <c r="K331" i="4"/>
  <c r="D345" i="4"/>
  <c r="D500" i="4"/>
  <c r="B632" i="4"/>
  <c r="B564" i="4"/>
  <c r="E112" i="4"/>
  <c r="K144" i="4"/>
  <c r="E506" i="4"/>
  <c r="D314" i="4"/>
  <c r="K362" i="4"/>
  <c r="E371" i="4"/>
  <c r="K424" i="4"/>
  <c r="E440" i="4" s="1"/>
  <c r="E533" i="4"/>
  <c r="E97" i="4"/>
  <c r="K207" i="4"/>
  <c r="E309" i="4"/>
  <c r="K486" i="4"/>
  <c r="E502" i="4" s="1"/>
  <c r="E127" i="4"/>
  <c r="K176" i="4"/>
  <c r="E185" i="4"/>
  <c r="K238" i="4"/>
  <c r="D252" i="4"/>
  <c r="K455" i="4"/>
  <c r="E464" i="4"/>
  <c r="D629" i="4"/>
  <c r="D660" i="4"/>
  <c r="B664" i="4"/>
  <c r="B565" i="4"/>
  <c r="D544" i="4"/>
  <c r="D564" i="4" s="1"/>
  <c r="D557" i="4"/>
  <c r="D566" i="4" s="1"/>
  <c r="D539" i="4"/>
  <c r="D563" i="4" s="1"/>
  <c r="D596" i="4"/>
  <c r="D663" i="4"/>
  <c r="D661" i="4"/>
  <c r="D662" i="4"/>
  <c r="D631" i="4"/>
  <c r="D630" i="4"/>
  <c r="D598" i="4"/>
  <c r="D599" i="4"/>
  <c r="D597" i="4"/>
  <c r="D565" i="4"/>
  <c r="E110" i="4"/>
  <c r="K53" i="4" l="1"/>
  <c r="K31" i="4"/>
  <c r="K64" i="4"/>
  <c r="K85" i="4"/>
  <c r="K42" i="4"/>
  <c r="E114" i="4"/>
  <c r="B567" i="4"/>
  <c r="B600" i="4"/>
  <c r="E531" i="4"/>
  <c r="E223" i="4"/>
  <c r="E161" i="4"/>
  <c r="E471" i="4"/>
  <c r="E347" i="4"/>
  <c r="E409" i="4"/>
  <c r="E316" i="4"/>
  <c r="E192" i="4"/>
  <c r="E285" i="4"/>
  <c r="E378" i="4"/>
  <c r="D664" i="4"/>
  <c r="E254" i="4"/>
  <c r="D600" i="4"/>
  <c r="D567" i="4"/>
  <c r="D632" i="4"/>
  <c r="C677" i="4" l="1"/>
  <c r="E668" i="4"/>
  <c r="E504" i="4"/>
  <c r="E666" i="4"/>
  <c r="I677" i="4" l="1"/>
  <c r="H655" i="1"/>
  <c r="F655" i="1"/>
  <c r="H654" i="1"/>
  <c r="F654" i="1"/>
  <c r="H653" i="1"/>
  <c r="F653" i="1"/>
  <c r="H652" i="1"/>
  <c r="F652" i="1"/>
  <c r="H623" i="1"/>
  <c r="F623" i="1"/>
  <c r="H622" i="1"/>
  <c r="F622" i="1"/>
  <c r="H621" i="1"/>
  <c r="F621" i="1"/>
  <c r="H620" i="1"/>
  <c r="F620" i="1"/>
  <c r="F624" i="1" l="1"/>
  <c r="F656" i="1"/>
  <c r="H624" i="1"/>
  <c r="H656" i="1"/>
  <c r="B558" i="1"/>
  <c r="B557" i="1"/>
  <c r="D533" i="1"/>
  <c r="L52" i="4"/>
  <c r="B123" i="1"/>
  <c r="Q34" i="1" l="1"/>
  <c r="E104" i="1"/>
  <c r="Q64" i="1"/>
  <c r="Q75" i="1" s="1"/>
  <c r="Q65" i="1"/>
  <c r="Q66" i="1"/>
  <c r="Q67" i="1"/>
  <c r="Q68" i="1"/>
  <c r="Q69" i="1"/>
  <c r="Q70" i="1"/>
  <c r="Q71" i="1"/>
  <c r="Q72" i="1"/>
  <c r="Q73" i="1"/>
  <c r="Q55" i="1"/>
  <c r="Q56" i="1"/>
  <c r="Q57" i="1"/>
  <c r="Q54" i="1"/>
  <c r="Q59" i="1" l="1"/>
  <c r="Q45" i="1"/>
  <c r="Q46" i="1"/>
  <c r="Q47" i="1"/>
  <c r="Q44" i="1"/>
  <c r="Q49" i="1" s="1"/>
  <c r="Q35" i="1"/>
  <c r="Q36" i="1"/>
  <c r="L30" i="4"/>
  <c r="B4" i="2"/>
  <c r="Q24" i="1"/>
  <c r="Q39" i="1" l="1"/>
  <c r="L41" i="4"/>
  <c r="L63" i="4"/>
  <c r="L80" i="4"/>
  <c r="L85" i="4" s="1"/>
  <c r="E130" i="4" s="1"/>
  <c r="C10" i="2"/>
  <c r="B6" i="2"/>
  <c r="B5" i="2" l="1"/>
  <c r="H591" i="1" l="1"/>
  <c r="H599" i="4" s="1"/>
  <c r="F591" i="1"/>
  <c r="F599" i="4" s="1"/>
  <c r="H590" i="1"/>
  <c r="H598" i="4" s="1"/>
  <c r="F590" i="1"/>
  <c r="F598" i="4" s="1"/>
  <c r="H589" i="1"/>
  <c r="H597" i="4" s="1"/>
  <c r="F589" i="1"/>
  <c r="F597" i="4" s="1"/>
  <c r="H588" i="1"/>
  <c r="H596" i="4" s="1"/>
  <c r="F588" i="1"/>
  <c r="F596" i="4" s="1"/>
  <c r="H559" i="1"/>
  <c r="H566" i="4" s="1"/>
  <c r="F559" i="1"/>
  <c r="F566" i="4" s="1"/>
  <c r="H558" i="1"/>
  <c r="H565" i="4" s="1"/>
  <c r="F558" i="1"/>
  <c r="F565" i="4" s="1"/>
  <c r="H557" i="1"/>
  <c r="H564" i="4" s="1"/>
  <c r="F557" i="1"/>
  <c r="F564" i="4" s="1"/>
  <c r="H556" i="1"/>
  <c r="H563" i="4" s="1"/>
  <c r="F556" i="1"/>
  <c r="F563" i="4" s="1"/>
  <c r="E110" i="1" l="1"/>
  <c r="H600" i="4"/>
  <c r="F600" i="4"/>
  <c r="H592" i="1"/>
  <c r="F560" i="1"/>
  <c r="F567" i="4" s="1"/>
  <c r="H560" i="1"/>
  <c r="H567" i="4" s="1"/>
  <c r="F592" i="1"/>
  <c r="B655" i="1"/>
  <c r="B654" i="1"/>
  <c r="B653" i="1"/>
  <c r="B652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B559" i="1"/>
  <c r="B556" i="1"/>
  <c r="B623" i="1"/>
  <c r="B622" i="1"/>
  <c r="B621" i="1"/>
  <c r="B620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B591" i="1"/>
  <c r="B590" i="1"/>
  <c r="B589" i="1"/>
  <c r="B588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4" i="1"/>
  <c r="E488" i="1"/>
  <c r="E487" i="1"/>
  <c r="E486" i="1"/>
  <c r="E485" i="1"/>
  <c r="E457" i="1"/>
  <c r="E456" i="1"/>
  <c r="E455" i="1"/>
  <c r="E454" i="1"/>
  <c r="E426" i="1"/>
  <c r="E425" i="1"/>
  <c r="E424" i="1"/>
  <c r="E423" i="1"/>
  <c r="E395" i="1"/>
  <c r="E394" i="1"/>
  <c r="E393" i="1"/>
  <c r="E392" i="1"/>
  <c r="E364" i="1"/>
  <c r="E363" i="1"/>
  <c r="E362" i="1"/>
  <c r="E361" i="1"/>
  <c r="E333" i="1"/>
  <c r="E332" i="1"/>
  <c r="E331" i="1"/>
  <c r="E330" i="1"/>
  <c r="E302" i="1"/>
  <c r="E301" i="1"/>
  <c r="E300" i="1"/>
  <c r="E299" i="1"/>
  <c r="E271" i="1"/>
  <c r="E270" i="1"/>
  <c r="E269" i="1"/>
  <c r="E268" i="1"/>
  <c r="E240" i="1"/>
  <c r="E239" i="1"/>
  <c r="E238" i="1"/>
  <c r="E237" i="1"/>
  <c r="E209" i="1"/>
  <c r="E208" i="1"/>
  <c r="E207" i="1"/>
  <c r="E206" i="1"/>
  <c r="E178" i="1"/>
  <c r="E177" i="1"/>
  <c r="E176" i="1"/>
  <c r="E175" i="1"/>
  <c r="B480" i="1"/>
  <c r="B449" i="1"/>
  <c r="B418" i="1"/>
  <c r="B387" i="1"/>
  <c r="B356" i="1"/>
  <c r="B325" i="1"/>
  <c r="B294" i="1"/>
  <c r="B263" i="1"/>
  <c r="B232" i="1"/>
  <c r="B201" i="1"/>
  <c r="E81" i="1"/>
  <c r="E82" i="1"/>
  <c r="E84" i="1"/>
  <c r="E85" i="1"/>
  <c r="E86" i="1"/>
  <c r="D91" i="1"/>
  <c r="D92" i="1"/>
  <c r="D93" i="1"/>
  <c r="D94" i="1"/>
  <c r="D95" i="1"/>
  <c r="D96" i="1"/>
  <c r="E117" i="1"/>
  <c r="E118" i="1"/>
  <c r="E119" i="1"/>
  <c r="E120" i="1"/>
  <c r="E121" i="1"/>
  <c r="E122" i="1"/>
  <c r="K129" i="1"/>
  <c r="K130" i="1"/>
  <c r="K131" i="1"/>
  <c r="K132" i="1"/>
  <c r="K133" i="1"/>
  <c r="K134" i="1"/>
  <c r="K135" i="1"/>
  <c r="K136" i="1"/>
  <c r="K137" i="1"/>
  <c r="B138" i="1"/>
  <c r="E143" i="1"/>
  <c r="E144" i="1"/>
  <c r="E145" i="1"/>
  <c r="E146" i="1"/>
  <c r="D151" i="1"/>
  <c r="D152" i="1"/>
  <c r="K161" i="1"/>
  <c r="K162" i="1"/>
  <c r="K163" i="1"/>
  <c r="K164" i="1"/>
  <c r="K165" i="1"/>
  <c r="K166" i="1"/>
  <c r="K167" i="1"/>
  <c r="K168" i="1"/>
  <c r="K169" i="1"/>
  <c r="B170" i="1"/>
  <c r="D182" i="1"/>
  <c r="D183" i="1"/>
  <c r="K192" i="1"/>
  <c r="K193" i="1"/>
  <c r="K194" i="1"/>
  <c r="K195" i="1"/>
  <c r="K196" i="1"/>
  <c r="K197" i="1"/>
  <c r="K198" i="1"/>
  <c r="K199" i="1"/>
  <c r="K200" i="1"/>
  <c r="D213" i="1"/>
  <c r="D214" i="1"/>
  <c r="K223" i="1"/>
  <c r="K224" i="1"/>
  <c r="K225" i="1"/>
  <c r="K226" i="1"/>
  <c r="K227" i="1"/>
  <c r="K228" i="1"/>
  <c r="K229" i="1"/>
  <c r="K230" i="1"/>
  <c r="K231" i="1"/>
  <c r="D244" i="1"/>
  <c r="D245" i="1"/>
  <c r="K254" i="1"/>
  <c r="K255" i="1"/>
  <c r="K256" i="1"/>
  <c r="K257" i="1"/>
  <c r="K258" i="1"/>
  <c r="K259" i="1"/>
  <c r="K260" i="1"/>
  <c r="K261" i="1"/>
  <c r="K262" i="1"/>
  <c r="D275" i="1"/>
  <c r="D276" i="1"/>
  <c r="K285" i="1"/>
  <c r="K286" i="1"/>
  <c r="K287" i="1"/>
  <c r="K288" i="1"/>
  <c r="K289" i="1"/>
  <c r="K290" i="1"/>
  <c r="K291" i="1"/>
  <c r="K292" i="1"/>
  <c r="K293" i="1"/>
  <c r="D306" i="1"/>
  <c r="D307" i="1"/>
  <c r="K316" i="1"/>
  <c r="K317" i="1"/>
  <c r="K318" i="1"/>
  <c r="K319" i="1"/>
  <c r="K320" i="1"/>
  <c r="K321" i="1"/>
  <c r="K322" i="1"/>
  <c r="K323" i="1"/>
  <c r="K324" i="1"/>
  <c r="D337" i="1"/>
  <c r="D338" i="1"/>
  <c r="K347" i="1"/>
  <c r="K348" i="1"/>
  <c r="K349" i="1"/>
  <c r="K350" i="1"/>
  <c r="K351" i="1"/>
  <c r="K352" i="1"/>
  <c r="K353" i="1"/>
  <c r="K354" i="1"/>
  <c r="K355" i="1"/>
  <c r="D368" i="1"/>
  <c r="D369" i="1"/>
  <c r="K378" i="1"/>
  <c r="K379" i="1"/>
  <c r="K380" i="1"/>
  <c r="K381" i="1"/>
  <c r="K382" i="1"/>
  <c r="K383" i="1"/>
  <c r="K384" i="1"/>
  <c r="K385" i="1"/>
  <c r="K386" i="1"/>
  <c r="D399" i="1"/>
  <c r="D400" i="1"/>
  <c r="K409" i="1"/>
  <c r="K410" i="1"/>
  <c r="K411" i="1"/>
  <c r="K412" i="1"/>
  <c r="K413" i="1"/>
  <c r="K414" i="1"/>
  <c r="K415" i="1"/>
  <c r="K416" i="1"/>
  <c r="K417" i="1"/>
  <c r="D430" i="1"/>
  <c r="D431" i="1"/>
  <c r="K440" i="1"/>
  <c r="K441" i="1"/>
  <c r="K442" i="1"/>
  <c r="K443" i="1"/>
  <c r="K444" i="1"/>
  <c r="K445" i="1"/>
  <c r="K446" i="1"/>
  <c r="K447" i="1"/>
  <c r="K448" i="1"/>
  <c r="D461" i="1"/>
  <c r="D462" i="1"/>
  <c r="K471" i="1"/>
  <c r="K472" i="1"/>
  <c r="K473" i="1"/>
  <c r="K474" i="1"/>
  <c r="K475" i="1"/>
  <c r="K476" i="1"/>
  <c r="K477" i="1"/>
  <c r="K478" i="1"/>
  <c r="K479" i="1"/>
  <c r="D492" i="1"/>
  <c r="D493" i="1"/>
  <c r="E506" i="1"/>
  <c r="E507" i="1"/>
  <c r="E508" i="1"/>
  <c r="B509" i="1"/>
  <c r="E513" i="1"/>
  <c r="E514" i="1"/>
  <c r="E515" i="1"/>
  <c r="B516" i="1"/>
  <c r="E520" i="1"/>
  <c r="E521" i="1"/>
  <c r="E522" i="1"/>
  <c r="B523" i="1"/>
  <c r="E670" i="4" l="1"/>
  <c r="E672" i="4"/>
  <c r="C6" i="2"/>
  <c r="D6" i="2" s="1"/>
  <c r="E123" i="1"/>
  <c r="C5" i="2"/>
  <c r="C4" i="2"/>
  <c r="D4" i="2" s="1"/>
  <c r="D588" i="1"/>
  <c r="D246" i="1"/>
  <c r="E147" i="1"/>
  <c r="D622" i="1"/>
  <c r="D559" i="1"/>
  <c r="D620" i="1"/>
  <c r="D623" i="1"/>
  <c r="D652" i="1"/>
  <c r="D655" i="1"/>
  <c r="D401" i="1"/>
  <c r="B560" i="1"/>
  <c r="E516" i="1"/>
  <c r="D184" i="1"/>
  <c r="D153" i="1"/>
  <c r="D653" i="1"/>
  <c r="E489" i="1"/>
  <c r="D591" i="1"/>
  <c r="D621" i="1"/>
  <c r="B656" i="1"/>
  <c r="E87" i="1"/>
  <c r="B624" i="1"/>
  <c r="D654" i="1"/>
  <c r="D590" i="1"/>
  <c r="D589" i="1"/>
  <c r="B592" i="1"/>
  <c r="D558" i="1"/>
  <c r="D557" i="1"/>
  <c r="D556" i="1"/>
  <c r="D97" i="1"/>
  <c r="D463" i="1"/>
  <c r="D432" i="1"/>
  <c r="E210" i="1"/>
  <c r="D494" i="1"/>
  <c r="D308" i="1"/>
  <c r="E662" i="1"/>
  <c r="K418" i="1"/>
  <c r="E427" i="1"/>
  <c r="D339" i="1"/>
  <c r="E523" i="1"/>
  <c r="E334" i="1"/>
  <c r="E664" i="1"/>
  <c r="K387" i="1"/>
  <c r="K263" i="1"/>
  <c r="E458" i="1"/>
  <c r="K449" i="1"/>
  <c r="D370" i="1"/>
  <c r="K325" i="1"/>
  <c r="K232" i="1"/>
  <c r="K170" i="1"/>
  <c r="E500" i="1"/>
  <c r="E179" i="1"/>
  <c r="E241" i="1"/>
  <c r="E303" i="1"/>
  <c r="K294" i="1"/>
  <c r="E527" i="1"/>
  <c r="D277" i="1"/>
  <c r="K201" i="1"/>
  <c r="E509" i="1"/>
  <c r="K480" i="1"/>
  <c r="K356" i="1"/>
  <c r="D215" i="1"/>
  <c r="K138" i="1"/>
  <c r="E272" i="1"/>
  <c r="E365" i="1"/>
  <c r="E396" i="1"/>
  <c r="D5" i="2" l="1"/>
  <c r="E660" i="1"/>
  <c r="C3" i="2" s="1"/>
  <c r="C669" i="1"/>
  <c r="E100" i="1"/>
  <c r="E102" i="1"/>
  <c r="B3" i="2"/>
  <c r="B10" i="2"/>
  <c r="D10" i="2" s="1"/>
  <c r="E372" i="1"/>
  <c r="E155" i="1"/>
  <c r="E434" i="1"/>
  <c r="D624" i="1"/>
  <c r="E525" i="1"/>
  <c r="E465" i="1"/>
  <c r="D656" i="1"/>
  <c r="E279" i="1"/>
  <c r="E186" i="1"/>
  <c r="E496" i="1"/>
  <c r="D592" i="1"/>
  <c r="E341" i="1"/>
  <c r="D560" i="1"/>
  <c r="E217" i="1"/>
  <c r="E248" i="1"/>
  <c r="E310" i="1"/>
  <c r="E403" i="1"/>
  <c r="D3" i="2" l="1"/>
  <c r="E658" i="1"/>
  <c r="I669" i="1" s="1"/>
  <c r="E498" i="1"/>
</calcChain>
</file>

<file path=xl/sharedStrings.xml><?xml version="1.0" encoding="utf-8"?>
<sst xmlns="http://schemas.openxmlformats.org/spreadsheetml/2006/main" count="1999" uniqueCount="209">
  <si>
    <t>Total Tax Levy</t>
  </si>
  <si>
    <t>Taxable Assessment</t>
  </si>
  <si>
    <t>Mill Rate Factor</t>
  </si>
  <si>
    <t>Mill Rate</t>
  </si>
  <si>
    <t>Agriculture</t>
  </si>
  <si>
    <t xml:space="preserve">     Base Tax</t>
  </si>
  <si>
    <t xml:space="preserve">     Minimum Tax</t>
  </si>
  <si>
    <t>Residential</t>
  </si>
  <si>
    <t>Commercial and Industrial</t>
  </si>
  <si>
    <t>Total</t>
  </si>
  <si>
    <t>Which property classes are affected?</t>
  </si>
  <si>
    <t>What is the phase-in amount/percentage for each of the property classes?</t>
  </si>
  <si>
    <t>Base or Minimum Tax</t>
  </si>
  <si>
    <t>Phase-In</t>
  </si>
  <si>
    <t>If the municipality is using the phase-in option, is it subsidized from general revenue?     Yes______     No______</t>
  </si>
  <si>
    <t>Average Mill Rates</t>
  </si>
  <si>
    <t>How many years does the municipality plan to use phase-in?</t>
  </si>
  <si>
    <t>Amount</t>
  </si>
  <si>
    <t>Quantity</t>
  </si>
  <si>
    <t>Land</t>
  </si>
  <si>
    <t>Combined</t>
  </si>
  <si>
    <t>Improvements</t>
  </si>
  <si>
    <t>mills</t>
  </si>
  <si>
    <t>Special Fixed Levy/Fee Amount</t>
  </si>
  <si>
    <t>Number of Properties Affected</t>
  </si>
  <si>
    <t>Total Special Tax Levy</t>
  </si>
  <si>
    <t xml:space="preserve"> </t>
  </si>
  <si>
    <t>Has the school division(s) adopted phase-in decisions made by local government?</t>
  </si>
  <si>
    <t xml:space="preserve">  - Potash</t>
  </si>
  <si>
    <t>Total Agriculture</t>
  </si>
  <si>
    <t>Total Residential</t>
  </si>
  <si>
    <t>Multi Unit Residential</t>
  </si>
  <si>
    <t>Total Multi Unit Residential</t>
  </si>
  <si>
    <t>Residential Condominium</t>
  </si>
  <si>
    <t>Total Residential Condominium</t>
  </si>
  <si>
    <t>Total Commercial and Industrial</t>
  </si>
  <si>
    <t>Special Levy - Assessment Based</t>
  </si>
  <si>
    <t>Name</t>
  </si>
  <si>
    <t>Total Municipal Taxable Assessment</t>
  </si>
  <si>
    <t>Special Levy - Other</t>
  </si>
  <si>
    <t>Library</t>
  </si>
  <si>
    <t>Property Class</t>
  </si>
  <si>
    <t>Property Class:</t>
  </si>
  <si>
    <t>Organized Hamlet Special Levy</t>
  </si>
  <si>
    <t>Total Organized Hamlet Tax Levy</t>
  </si>
  <si>
    <t>Total Organized Hamlet(s) Tax Levy</t>
  </si>
  <si>
    <t>Total Organized Hamlet(s) Taxable Assessment</t>
  </si>
  <si>
    <t>Organized Hamlet Detail</t>
  </si>
  <si>
    <t>Regional Park Detail</t>
  </si>
  <si>
    <t>Total Regional Park(s) Tax Levy</t>
  </si>
  <si>
    <t>Total Regional Park(s) Taxable Assessment</t>
  </si>
  <si>
    <t>Fixed Assessment Agreement</t>
  </si>
  <si>
    <t>Uniform Mill Rate</t>
  </si>
  <si>
    <t>(Total tax levy for each taxing authority times 1000 divided by the total taxable assessment for the taxing authority)</t>
  </si>
  <si>
    <t>Total Agricultural</t>
  </si>
  <si>
    <t>School Total</t>
  </si>
  <si>
    <t>Total Municipal Tax Levy (including special levies)</t>
  </si>
  <si>
    <t>Total Municipal Tax Levy (excluding special levies)</t>
  </si>
  <si>
    <t>millrate@gov.sk.ca</t>
  </si>
  <si>
    <t xml:space="preserve">                Municipal Status</t>
  </si>
  <si>
    <t>Municipal Name</t>
  </si>
  <si>
    <t>EMAIL:</t>
  </si>
  <si>
    <t>(Attach additional sheets for each Organized Hamlet within the municipality)</t>
  </si>
  <si>
    <t>Enter Organized Hamlet here</t>
  </si>
  <si>
    <t>Enter Regional Park here</t>
  </si>
  <si>
    <t>Enter School Division Name and Number here</t>
  </si>
  <si>
    <t>C</t>
  </si>
  <si>
    <t xml:space="preserve">  - Multi-unit residential</t>
  </si>
  <si>
    <t xml:space="preserve">  - Multi Unit Residential</t>
  </si>
  <si>
    <t>Resource</t>
  </si>
  <si>
    <t>Total Resource</t>
  </si>
  <si>
    <t xml:space="preserve">  - Railway Rights of Way</t>
  </si>
  <si>
    <r>
      <t>Multi Unit Residential-</t>
    </r>
    <r>
      <rPr>
        <b/>
        <sz val="10"/>
        <rFont val="Arial"/>
        <family val="2"/>
      </rPr>
      <t>Cities only</t>
    </r>
  </si>
  <si>
    <r>
      <t>Residential condominium-</t>
    </r>
    <r>
      <rPr>
        <b/>
        <sz val="10"/>
        <rFont val="Arial"/>
        <family val="2"/>
      </rPr>
      <t>Cities only</t>
    </r>
  </si>
  <si>
    <t xml:space="preserve">  - Elevators</t>
  </si>
  <si>
    <t xml:space="preserve">  - Pipeline</t>
  </si>
  <si>
    <t xml:space="preserve">  - (identify subclass)</t>
  </si>
  <si>
    <t xml:space="preserve">  - identify C and I subclass</t>
  </si>
  <si>
    <t>(Do not include special levies, potash or regional park information when calculating the Average Municipal Mill Rate)</t>
  </si>
  <si>
    <t>Name of the person completing this form</t>
  </si>
  <si>
    <t>Position/Title</t>
  </si>
  <si>
    <t>Phone number</t>
  </si>
  <si>
    <t>Date</t>
  </si>
  <si>
    <t xml:space="preserve">  - Railway and Pipeline</t>
  </si>
  <si>
    <r>
      <t>Property Class: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</si>
  <si>
    <r>
      <t>Property Class: For Cities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</si>
  <si>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Property Class: For Cities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</si>
  <si>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                 Average Municipal Mill Rate:</t>
  </si>
  <si>
    <t>Education</t>
  </si>
  <si>
    <t>Total Education Taxable Assessment</t>
  </si>
  <si>
    <t>Total Education Tax Levy</t>
  </si>
  <si>
    <t>Average Education Mill Rate:</t>
  </si>
  <si>
    <t>Identify</t>
  </si>
  <si>
    <t>Preliminary</t>
  </si>
  <si>
    <t>Final</t>
  </si>
  <si>
    <t>Total Municipal Adjustments</t>
  </si>
  <si>
    <t>Total Education Adjustments</t>
  </si>
  <si>
    <t>Total Education Grants-in-Lieu</t>
  </si>
  <si>
    <t>FOR ASSISTANCE COMPLETING THIS FORM CALL 306-787-8859 or 306-787-2655</t>
  </si>
  <si>
    <t xml:space="preserve">  - Care Homes</t>
  </si>
  <si>
    <t xml:space="preserve">  - Vacant Land</t>
  </si>
  <si>
    <t xml:space="preserve">  - Commercial Level 1</t>
  </si>
  <si>
    <t xml:space="preserve">  - Commercial Level 2</t>
  </si>
  <si>
    <t xml:space="preserve">  - Commercial Level 3</t>
  </si>
  <si>
    <t xml:space="preserve">  - Commercial Level 4</t>
  </si>
  <si>
    <t xml:space="preserve">  - Commercial Level 5</t>
  </si>
  <si>
    <t xml:space="preserve">  - Hotel</t>
  </si>
  <si>
    <t>Total Municipal Assessment (as reported to SAMA)</t>
  </si>
  <si>
    <t>Base Tax</t>
  </si>
  <si>
    <t>Minimum Tax</t>
  </si>
  <si>
    <t>Reason</t>
  </si>
  <si>
    <t>Chinook 211</t>
  </si>
  <si>
    <t>Potash</t>
  </si>
  <si>
    <t>Christ the Teacher RC 212</t>
  </si>
  <si>
    <t>Regional Park</t>
  </si>
  <si>
    <t>Creighton 111</t>
  </si>
  <si>
    <t>Potash and Regional Park</t>
  </si>
  <si>
    <t>Good Spirit 204</t>
  </si>
  <si>
    <t>Other</t>
  </si>
  <si>
    <t>Holy Family RC 140</t>
  </si>
  <si>
    <t>Holy Trinity RC 22</t>
  </si>
  <si>
    <t>Horizon 205</t>
  </si>
  <si>
    <t>Ile-a-la-Crosse 112</t>
  </si>
  <si>
    <t>Light of Christ RC 16</t>
  </si>
  <si>
    <t>Living Sky 202</t>
  </si>
  <si>
    <t>Lloydminster RC 89</t>
  </si>
  <si>
    <t>Lloydminster 99</t>
  </si>
  <si>
    <t>North East 200</t>
  </si>
  <si>
    <t>Northern Lights 113</t>
  </si>
  <si>
    <t>Northwest 203</t>
  </si>
  <si>
    <t>Prairie South 210</t>
  </si>
  <si>
    <t>Prairie Spirit 206</t>
  </si>
  <si>
    <t>Prairie Valley 208</t>
  </si>
  <si>
    <t>Prince Albert RC 6</t>
  </si>
  <si>
    <t>Regina RC 81</t>
  </si>
  <si>
    <t>Regina 4</t>
  </si>
  <si>
    <t>Saskatchewan Rivers 119</t>
  </si>
  <si>
    <t>Saskatoon 13</t>
  </si>
  <si>
    <t>South East Cornerstone 209</t>
  </si>
  <si>
    <t>St. Paul's RC 20</t>
  </si>
  <si>
    <t>Sun West 207</t>
  </si>
  <si>
    <t>Item</t>
  </si>
  <si>
    <t>Municipal</t>
  </si>
  <si>
    <t>Check</t>
  </si>
  <si>
    <t>Total Taxable Assessment</t>
  </si>
  <si>
    <t>Taxable Assessment - AGRICULTURE</t>
  </si>
  <si>
    <t>Taxable Assessment - RESIDENTIAL</t>
  </si>
  <si>
    <t>Taxable Assessment - COMM &amp; IND</t>
  </si>
  <si>
    <t>Conseil des écoles fransaskoises</t>
  </si>
  <si>
    <t>Amount ($)</t>
  </si>
  <si>
    <t>Minimum Tax Assessment</t>
  </si>
  <si>
    <t>Click here to go to:</t>
  </si>
  <si>
    <t>Quantity (#)</t>
  </si>
  <si>
    <t>Total Tax Levy ($)</t>
  </si>
  <si>
    <t>Adjustments* (numbers must be negative) ($)</t>
  </si>
  <si>
    <t>Total Special Tax Levy ($)</t>
  </si>
  <si>
    <t>Adjustments (numbers must be negative) ($)</t>
  </si>
  <si>
    <t>Municipal Special Levy</t>
  </si>
  <si>
    <t>Special Fixed Levy/Fee Amount ($)</t>
  </si>
  <si>
    <t>Number of Properties Affected (#)</t>
  </si>
  <si>
    <r>
      <rPr>
        <b/>
        <u/>
        <sz val="10"/>
        <color indexed="10"/>
        <rFont val="Arial"/>
        <family val="2"/>
      </rPr>
      <t>*Adjustments</t>
    </r>
    <r>
      <rPr>
        <b/>
        <sz val="10"/>
        <color indexed="10"/>
        <rFont val="Arial"/>
        <family val="2"/>
      </rPr>
      <t xml:space="preserve"> - Any changes to the Total Tax Levy. Example - Abatements and cancellations of taxes which have already been levied (will be reported in  Schedule 1 to Financial Statements).</t>
    </r>
  </si>
  <si>
    <t>Grants-in-Lieu ($)</t>
  </si>
  <si>
    <t>Section A:  Comparison of Municipal and Education Assessments:</t>
  </si>
  <si>
    <t>Reason, if different</t>
  </si>
  <si>
    <t>Section B:  Comparison of Municipal and SAMA Assessment</t>
  </si>
  <si>
    <t>SAMA (if Available)</t>
  </si>
  <si>
    <t>Note:  DO NOT ADD OR DELETE ANY ROWS</t>
  </si>
  <si>
    <t>Identify if this is preliminary or final information</t>
  </si>
  <si>
    <t>Adjustments*</t>
  </si>
  <si>
    <r>
      <rPr>
        <b/>
        <i/>
        <u/>
        <sz val="10"/>
        <color indexed="10"/>
        <rFont val="Arial"/>
        <family val="2"/>
      </rPr>
      <t>*Adjustments</t>
    </r>
    <r>
      <rPr>
        <b/>
        <i/>
        <sz val="10"/>
        <color indexed="10"/>
        <rFont val="Arial"/>
        <family val="2"/>
      </rPr>
      <t xml:space="preserve"> - Any changes to the Total Tax Levy. Example - Abatements and cancellations of taxes which have already been levied (will be reported in  Schedule 1 to Financial Statements).</t>
    </r>
  </si>
  <si>
    <t>Adjustments</t>
  </si>
  <si>
    <t xml:space="preserve">  - Hotels</t>
  </si>
  <si>
    <t xml:space="preserve">     Commercial Base Tax</t>
  </si>
  <si>
    <t xml:space="preserve">     Railway Base Tax</t>
  </si>
  <si>
    <t xml:space="preserve">     Care Home Base Tax</t>
  </si>
  <si>
    <t xml:space="preserve">     Hotel Base Tax</t>
  </si>
  <si>
    <t xml:space="preserve">     Vacant Land Base Tax</t>
  </si>
  <si>
    <r>
      <t xml:space="preserve">Municipal Special Levy </t>
    </r>
    <r>
      <rPr>
        <b/>
        <sz val="10"/>
        <color indexed="10"/>
        <rFont val="Arial"/>
        <family val="2"/>
      </rPr>
      <t>(Rural Municipalities - exclude Organized Hamlets and Regional Parks)</t>
    </r>
  </si>
  <si>
    <t>Street Oiling</t>
  </si>
  <si>
    <t>Lane Oiling</t>
  </si>
  <si>
    <t>Conventional Paving</t>
  </si>
  <si>
    <t>Curb and Gutter</t>
  </si>
  <si>
    <t>Grants-in-Lieu</t>
  </si>
  <si>
    <t>Number of Properties</t>
  </si>
  <si>
    <t>Back to Top</t>
  </si>
  <si>
    <t>Section C: Uniform Mill Rate Check</t>
  </si>
  <si>
    <t>Commecial</t>
  </si>
  <si>
    <t>Municipality Status</t>
  </si>
  <si>
    <t>Municipality Name</t>
  </si>
  <si>
    <t>AGRICULTURE</t>
  </si>
  <si>
    <t>RESIDENTIAL</t>
  </si>
  <si>
    <t>Total Taxable Assessment (See Note 1)</t>
  </si>
  <si>
    <t>Tax Levy (See Note 2)</t>
  </si>
  <si>
    <t>Effective Tax Rate by Category</t>
  </si>
  <si>
    <t>Municipal Effective Tax Rate Ratio</t>
  </si>
  <si>
    <t>Compliance</t>
  </si>
  <si>
    <t>Municipal Effective Tax Rate (ETR)</t>
  </si>
  <si>
    <t>PROPERTY CLASSES</t>
  </si>
  <si>
    <t>PROPERTY SUB-CLASSES (where sub-class authority is utilized)</t>
  </si>
  <si>
    <t>(Identify sub-class)</t>
  </si>
  <si>
    <t>Please fill in all white cells in the tables below that apply plus all cells highlighted in green (as above)</t>
  </si>
  <si>
    <t>Enter School Division Name and Number From Dropdown</t>
  </si>
  <si>
    <t>N/A</t>
  </si>
  <si>
    <t xml:space="preserve"> Please enter your SAMA assessment amount here if applicable</t>
  </si>
  <si>
    <t>COMM AND IND</t>
  </si>
  <si>
    <t>2026 MILL RATE RETURN</t>
  </si>
  <si>
    <t>RETURN BY AUGUST 15, 2026 TO:</t>
  </si>
  <si>
    <t>The cells in columns B and C on this "Check" tab automatically populate from information you provided on the "2026return" tab.  If the cells in column D are highlighted green with an "OK", the information has passed validation. If the cells in column D have a pink highlight, please review the information on the "2026return" tab to confirm it is entered correctly. In some instances you may have a reason that there is a discrepancy, please note the reason for the discrepancy in column E.
For example:  If cell D3 is highlighted pink, check the information that you entered for taxable assessment - commerical and industrial for each of municipal and education and confirm there should be a variance or whether a number was entered incorrectly.  It may be council granted an exemption and the education portion was not agreed to.</t>
  </si>
  <si>
    <t>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</si>
</sst>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00"/>
    <numFmt numFmtId="167" formatCode="_(* #,##0.0000_);_(* \(#,##0.0000\);_(* &quot;-&quot;????_);_(@_)"/>
    <numFmt numFmtId="168" formatCode="_(* #,##0_);_(* \(#,##0\);_(* &quot;-&quot;??_);_(@_)"/>
    <numFmt numFmtId="169" formatCode="[$-409]mmmm\ d\,\ yyyy;@"/>
  </numFmts>
  <fonts count="4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sz val="9"/>
      <color indexed="12"/>
      <name val="Arial"/>
      <family val="2"/>
    </font>
    <font>
      <b/>
      <i/>
      <sz val="14"/>
      <color indexed="10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4"/>
      <color indexed="1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b/>
      <sz val="12"/>
      <color rgb="FF00B050"/>
      <name val="Arial"/>
      <family val="2"/>
    </font>
    <font>
      <sz val="10"/>
      <color rgb="FF000000"/>
      <name val="Arial"/>
      <family val="2"/>
    </font>
    <font>
      <b/>
      <sz val="12"/>
      <color rgb="FFC00000"/>
      <name val="Arial"/>
      <family val="2"/>
    </font>
    <font>
      <sz val="11"/>
      <color rgb="FF2B4043"/>
      <name val="Arial"/>
      <family val="2"/>
    </font>
    <font>
      <sz val="11"/>
      <color rgb="FFFF0000"/>
      <name val="Arial"/>
      <family val="2"/>
    </font>
    <font>
      <sz val="11"/>
      <color rgb="FF7030A0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b/>
      <sz val="12"/>
      <color rgb="FFFF0000"/>
      <name val="Arial"/>
      <family val="2"/>
    </font>
    <font>
      <b/>
      <u/>
      <sz val="10"/>
      <color indexed="10"/>
      <name val="Arial"/>
      <family val="2"/>
    </font>
    <font>
      <sz val="10"/>
      <color rgb="FFFF0000"/>
      <name val="Arial"/>
      <family val="2"/>
    </font>
    <font>
      <b/>
      <i/>
      <sz val="10"/>
      <color indexed="10"/>
      <name val="Arial"/>
      <family val="2"/>
    </font>
    <font>
      <b/>
      <i/>
      <u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4D65E"/>
        <bgColor indexed="64"/>
      </patternFill>
    </fill>
    <fill>
      <patternFill patternType="solid">
        <fgColor rgb="FFB9D9EB"/>
        <bgColor indexed="64"/>
      </patternFill>
    </fill>
    <fill>
      <patternFill patternType="solid">
        <fgColor rgb="FF41B6E6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FF0000"/>
      </left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FF0000"/>
      </left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ck">
        <color rgb="FFFF0000"/>
      </left>
      <right style="thick">
        <color rgb="FF00B050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FF0000"/>
      </left>
      <right style="thick">
        <color rgb="FF00B050"/>
      </right>
      <top/>
      <bottom style="thin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05">
    <xf numFmtId="0" fontId="0" fillId="0" borderId="0" xfId="0"/>
    <xf numFmtId="0" fontId="2" fillId="0" borderId="0" xfId="6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0" fillId="0" borderId="0" xfId="0" applyAlignment="1" applyProtection="1">
      <alignment horizontal="centerContinuous" vertic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1" fillId="0" borderId="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0" fontId="6" fillId="0" borderId="0" xfId="5" applyAlignme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4" fillId="0" borderId="0" xfId="0" applyFont="1" applyAlignment="1" applyProtection="1">
      <alignment horizontal="centerContinuous"/>
      <protection locked="0"/>
    </xf>
    <xf numFmtId="0" fontId="5" fillId="0" borderId="4" xfId="0" applyFont="1" applyBorder="1" applyAlignment="1" applyProtection="1">
      <alignment horizontal="centerContinuous"/>
      <protection locked="0"/>
    </xf>
    <xf numFmtId="0" fontId="5" fillId="0" borderId="5" xfId="0" applyFont="1" applyBorder="1" applyAlignment="1" applyProtection="1">
      <alignment horizontal="centerContinuous"/>
      <protection locked="0"/>
    </xf>
    <xf numFmtId="0" fontId="5" fillId="0" borderId="6" xfId="0" applyFont="1" applyBorder="1" applyAlignment="1" applyProtection="1">
      <alignment horizontal="centerContinuous"/>
      <protection locked="0"/>
    </xf>
    <xf numFmtId="0" fontId="5" fillId="0" borderId="7" xfId="0" applyFont="1" applyBorder="1" applyAlignment="1" applyProtection="1">
      <alignment horizontal="centerContinuous"/>
      <protection locked="0"/>
    </xf>
    <xf numFmtId="0" fontId="5" fillId="0" borderId="8" xfId="0" applyFont="1" applyBorder="1" applyAlignment="1" applyProtection="1">
      <alignment horizontal="centerContinuous"/>
      <protection locked="0"/>
    </xf>
    <xf numFmtId="0" fontId="5" fillId="0" borderId="9" xfId="0" applyFont="1" applyBorder="1" applyAlignment="1" applyProtection="1">
      <alignment horizontal="centerContinuous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41" fontId="0" fillId="0" borderId="1" xfId="0" applyNumberFormat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" xfId="0" applyNumberFormat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0" xfId="0" applyNumberFormat="1" applyFill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43" fontId="0" fillId="3" borderId="13" xfId="0" applyNumberFormat="1" applyFill="1" applyBorder="1" applyProtection="1">
      <protection locked="0"/>
    </xf>
    <xf numFmtId="41" fontId="0" fillId="3" borderId="14" xfId="0" applyNumberFormat="1" applyFill="1" applyBorder="1" applyProtection="1">
      <protection locked="0"/>
    </xf>
    <xf numFmtId="43" fontId="0" fillId="3" borderId="0" xfId="0" applyNumberFormat="1" applyFill="1" applyProtection="1">
      <protection locked="0"/>
    </xf>
    <xf numFmtId="166" fontId="0" fillId="2" borderId="10" xfId="0" applyNumberFormat="1" applyFill="1" applyBorder="1" applyProtection="1">
      <protection locked="0"/>
    </xf>
    <xf numFmtId="166" fontId="0" fillId="3" borderId="0" xfId="0" applyNumberFormat="1" applyFill="1" applyProtection="1">
      <protection locked="0"/>
    </xf>
    <xf numFmtId="41" fontId="0" fillId="3" borderId="0" xfId="0" applyNumberFormat="1" applyFill="1" applyProtection="1">
      <protection locked="0"/>
    </xf>
    <xf numFmtId="41" fontId="0" fillId="0" borderId="11" xfId="0" applyNumberFormat="1" applyBorder="1" applyProtection="1">
      <protection locked="0"/>
    </xf>
    <xf numFmtId="41" fontId="0" fillId="0" borderId="12" xfId="0" applyNumberFormat="1" applyBorder="1" applyProtection="1">
      <protection locked="0"/>
    </xf>
    <xf numFmtId="41" fontId="0" fillId="0" borderId="3" xfId="0" applyNumberFormat="1" applyBorder="1" applyProtection="1">
      <protection locked="0"/>
    </xf>
    <xf numFmtId="41" fontId="0" fillId="0" borderId="10" xfId="0" applyNumberFormat="1" applyBorder="1" applyProtection="1">
      <protection locked="0"/>
    </xf>
    <xf numFmtId="166" fontId="0" fillId="3" borderId="16" xfId="0" applyNumberFormat="1" applyFill="1" applyBorder="1" applyProtection="1">
      <protection locked="0"/>
    </xf>
    <xf numFmtId="43" fontId="0" fillId="3" borderId="17" xfId="0" applyNumberFormat="1" applyFill="1" applyBorder="1" applyProtection="1">
      <protection locked="0"/>
    </xf>
    <xf numFmtId="41" fontId="0" fillId="3" borderId="18" xfId="0" applyNumberFormat="1" applyFill="1" applyBorder="1" applyProtection="1">
      <protection locked="0"/>
    </xf>
    <xf numFmtId="43" fontId="0" fillId="3" borderId="16" xfId="0" applyNumberFormat="1" applyFill="1" applyBorder="1" applyProtection="1">
      <protection locked="0"/>
    </xf>
    <xf numFmtId="41" fontId="0" fillId="0" borderId="3" xfId="0" applyNumberFormat="1" applyBorder="1" applyAlignment="1" applyProtection="1">
      <alignment horizontal="right"/>
      <protection locked="0"/>
    </xf>
    <xf numFmtId="166" fontId="0" fillId="0" borderId="10" xfId="0" applyNumberFormat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166" fontId="0" fillId="0" borderId="3" xfId="0" applyNumberFormat="1" applyBorder="1" applyProtection="1">
      <protection locked="0"/>
    </xf>
    <xf numFmtId="0" fontId="5" fillId="0" borderId="21" xfId="0" applyFont="1" applyBorder="1" applyProtection="1">
      <protection locked="0"/>
    </xf>
    <xf numFmtId="41" fontId="0" fillId="3" borderId="15" xfId="0" applyNumberFormat="1" applyFill="1" applyBorder="1" applyProtection="1">
      <protection locked="0"/>
    </xf>
    <xf numFmtId="166" fontId="0" fillId="3" borderId="22" xfId="0" applyNumberFormat="1" applyFill="1" applyBorder="1" applyProtection="1">
      <protection locked="0"/>
    </xf>
    <xf numFmtId="166" fontId="0" fillId="3" borderId="15" xfId="0" applyNumberFormat="1" applyFill="1" applyBorder="1" applyProtection="1">
      <protection locked="0"/>
    </xf>
    <xf numFmtId="41" fontId="0" fillId="0" borderId="0" xfId="0" applyNumberFormat="1" applyProtection="1">
      <protection locked="0"/>
    </xf>
    <xf numFmtId="41" fontId="5" fillId="0" borderId="2" xfId="0" applyNumberFormat="1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43" fontId="0" fillId="3" borderId="15" xfId="0" applyNumberFormat="1" applyFill="1" applyBorder="1" applyProtection="1">
      <protection locked="0"/>
    </xf>
    <xf numFmtId="43" fontId="0" fillId="3" borderId="22" xfId="0" applyNumberFormat="1" applyFill="1" applyBorder="1" applyAlignment="1" applyProtection="1">
      <alignment horizontal="right"/>
      <protection locked="0"/>
    </xf>
    <xf numFmtId="43" fontId="0" fillId="0" borderId="0" xfId="0" applyNumberFormat="1" applyProtection="1">
      <protection locked="0"/>
    </xf>
    <xf numFmtId="0" fontId="24" fillId="0" borderId="0" xfId="0" applyFont="1" applyProtection="1">
      <protection locked="0"/>
    </xf>
    <xf numFmtId="0" fontId="23" fillId="0" borderId="0" xfId="0" applyFont="1" applyProtection="1">
      <protection locked="0"/>
    </xf>
    <xf numFmtId="0" fontId="5" fillId="0" borderId="1" xfId="0" applyFont="1" applyBorder="1" applyProtection="1"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41" fontId="0" fillId="3" borderId="13" xfId="0" applyNumberFormat="1" applyFill="1" applyBorder="1" applyProtection="1">
      <protection locked="0"/>
    </xf>
    <xf numFmtId="0" fontId="5" fillId="0" borderId="15" xfId="0" applyFont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5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3" borderId="15" xfId="0" applyFill="1" applyBorder="1" applyProtection="1">
      <protection locked="0"/>
    </xf>
    <xf numFmtId="0" fontId="5" fillId="0" borderId="25" xfId="0" applyFont="1" applyBorder="1" applyProtection="1">
      <protection locked="0"/>
    </xf>
    <xf numFmtId="43" fontId="0" fillId="0" borderId="3" xfId="0" applyNumberFormat="1" applyBorder="1" applyAlignment="1" applyProtection="1">
      <alignment horizontal="right"/>
      <protection locked="0"/>
    </xf>
    <xf numFmtId="41" fontId="0" fillId="3" borderId="17" xfId="0" applyNumberFormat="1" applyFill="1" applyBorder="1" applyProtection="1">
      <protection locked="0"/>
    </xf>
    <xf numFmtId="41" fontId="0" fillId="3" borderId="16" xfId="0" applyNumberFormat="1" applyFill="1" applyBorder="1" applyProtection="1">
      <protection locked="0"/>
    </xf>
    <xf numFmtId="41" fontId="0" fillId="3" borderId="24" xfId="0" applyNumberFormat="1" applyFill="1" applyBorder="1" applyProtection="1">
      <protection locked="0"/>
    </xf>
    <xf numFmtId="0" fontId="25" fillId="0" borderId="0" xfId="0" applyFont="1" applyProtection="1">
      <protection locked="0"/>
    </xf>
    <xf numFmtId="0" fontId="5" fillId="4" borderId="3" xfId="0" applyFont="1" applyFill="1" applyBorder="1" applyAlignment="1" applyProtection="1">
      <alignment horizontal="center" wrapText="1"/>
      <protection locked="0"/>
    </xf>
    <xf numFmtId="166" fontId="0" fillId="4" borderId="3" xfId="0" applyNumberFormat="1" applyFill="1" applyBorder="1" applyProtection="1">
      <protection locked="0"/>
    </xf>
    <xf numFmtId="166" fontId="26" fillId="4" borderId="22" xfId="0" applyNumberFormat="1" applyFont="1" applyFill="1" applyBorder="1" applyProtection="1">
      <protection locked="0"/>
    </xf>
    <xf numFmtId="41" fontId="5" fillId="0" borderId="1" xfId="0" applyNumberFormat="1" applyFont="1" applyBorder="1" applyAlignment="1" applyProtection="1">
      <alignment horizontal="center" wrapText="1"/>
      <protection locked="0"/>
    </xf>
    <xf numFmtId="0" fontId="27" fillId="0" borderId="0" xfId="0" applyFont="1" applyProtection="1">
      <protection locked="0"/>
    </xf>
    <xf numFmtId="0" fontId="13" fillId="0" borderId="0" xfId="0" applyFont="1" applyAlignment="1" applyProtection="1">
      <alignment horizontal="centerContinuous"/>
      <protection locked="0"/>
    </xf>
    <xf numFmtId="0" fontId="28" fillId="0" borderId="0" xfId="0" applyFont="1" applyAlignment="1" applyProtection="1">
      <alignment vertical="top"/>
      <protection locked="0"/>
    </xf>
    <xf numFmtId="0" fontId="10" fillId="0" borderId="0" xfId="0" applyFont="1" applyProtection="1">
      <protection locked="0"/>
    </xf>
    <xf numFmtId="0" fontId="29" fillId="0" borderId="0" xfId="0" applyFont="1" applyAlignment="1" applyProtection="1">
      <alignment vertical="top"/>
      <protection locked="0"/>
    </xf>
    <xf numFmtId="168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30" fillId="0" borderId="0" xfId="0" applyFont="1" applyProtection="1">
      <protection locked="0"/>
    </xf>
    <xf numFmtId="168" fontId="11" fillId="0" borderId="0" xfId="1" applyNumberFormat="1" applyFont="1" applyFill="1" applyBorder="1" applyProtection="1">
      <protection locked="0"/>
    </xf>
    <xf numFmtId="168" fontId="11" fillId="0" borderId="0" xfId="1" applyNumberFormat="1" applyFont="1" applyBorder="1" applyProtection="1">
      <protection locked="0"/>
    </xf>
    <xf numFmtId="43" fontId="14" fillId="3" borderId="26" xfId="0" applyNumberFormat="1" applyFont="1" applyFill="1" applyBorder="1" applyProtection="1">
      <protection locked="0"/>
    </xf>
    <xf numFmtId="0" fontId="14" fillId="4" borderId="27" xfId="0" applyFont="1" applyFill="1" applyBorder="1" applyProtection="1">
      <protection locked="0"/>
    </xf>
    <xf numFmtId="0" fontId="0" fillId="4" borderId="20" xfId="0" applyFill="1" applyBorder="1" applyProtection="1">
      <protection locked="0"/>
    </xf>
    <xf numFmtId="41" fontId="0" fillId="4" borderId="28" xfId="0" applyNumberFormat="1" applyFill="1" applyBorder="1" applyProtection="1">
      <protection locked="0"/>
    </xf>
    <xf numFmtId="0" fontId="8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43" fontId="11" fillId="0" borderId="0" xfId="1" applyFont="1" applyFill="1" applyBorder="1" applyProtection="1">
      <protection locked="0"/>
    </xf>
    <xf numFmtId="168" fontId="3" fillId="0" borderId="0" xfId="1" applyNumberFormat="1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0" fillId="0" borderId="6" xfId="0" applyBorder="1" applyProtection="1">
      <protection locked="0"/>
    </xf>
    <xf numFmtId="0" fontId="4" fillId="0" borderId="17" xfId="0" applyFont="1" applyBorder="1" applyProtection="1">
      <protection locked="0"/>
    </xf>
    <xf numFmtId="0" fontId="0" fillId="0" borderId="16" xfId="0" applyBorder="1" applyProtection="1">
      <protection locked="0"/>
    </xf>
    <xf numFmtId="0" fontId="5" fillId="0" borderId="16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27" xfId="0" applyBorder="1" applyProtection="1">
      <protection locked="0"/>
    </xf>
    <xf numFmtId="169" fontId="0" fillId="0" borderId="0" xfId="0" applyNumberFormat="1" applyProtection="1">
      <protection locked="0"/>
    </xf>
    <xf numFmtId="0" fontId="20" fillId="0" borderId="32" xfId="0" applyFont="1" applyBorder="1" applyProtection="1">
      <protection locked="0"/>
    </xf>
    <xf numFmtId="0" fontId="20" fillId="0" borderId="33" xfId="0" applyFont="1" applyBorder="1" applyProtection="1">
      <protection locked="0"/>
    </xf>
    <xf numFmtId="41" fontId="0" fillId="0" borderId="11" xfId="0" applyNumberFormat="1" applyBorder="1" applyAlignment="1">
      <alignment horizontal="right"/>
    </xf>
    <xf numFmtId="41" fontId="0" fillId="0" borderId="34" xfId="0" applyNumberFormat="1" applyBorder="1" applyAlignment="1">
      <alignment horizontal="right"/>
    </xf>
    <xf numFmtId="41" fontId="0" fillId="0" borderId="35" xfId="0" applyNumberFormat="1" applyBorder="1"/>
    <xf numFmtId="41" fontId="0" fillId="0" borderId="0" xfId="0" applyNumberFormat="1"/>
    <xf numFmtId="0" fontId="10" fillId="0" borderId="0" xfId="0" applyFont="1" applyAlignment="1" applyProtection="1">
      <alignment horizontal="left" indent="1"/>
      <protection locked="0"/>
    </xf>
    <xf numFmtId="0" fontId="12" fillId="0" borderId="0" xfId="0" applyFont="1" applyProtection="1">
      <protection locked="0"/>
    </xf>
    <xf numFmtId="0" fontId="9" fillId="0" borderId="0" xfId="0" applyFont="1" applyProtection="1">
      <protection locked="0"/>
    </xf>
    <xf numFmtId="41" fontId="0" fillId="0" borderId="33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41" fontId="0" fillId="0" borderId="15" xfId="0" applyNumberFormat="1" applyBorder="1"/>
    <xf numFmtId="41" fontId="0" fillId="0" borderId="1" xfId="0" applyNumberFormat="1" applyBorder="1"/>
    <xf numFmtId="41" fontId="0" fillId="0" borderId="1" xfId="0" applyNumberFormat="1" applyBorder="1" applyAlignment="1">
      <alignment horizontal="left" indent="1"/>
    </xf>
    <xf numFmtId="167" fontId="15" fillId="0" borderId="38" xfId="0" applyNumberFormat="1" applyFont="1" applyBorder="1"/>
    <xf numFmtId="0" fontId="2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Continuous"/>
      <protection locked="0"/>
    </xf>
    <xf numFmtId="0" fontId="7" fillId="0" borderId="0" xfId="0" applyFont="1" applyAlignment="1" applyProtection="1">
      <alignment horizontal="centerContinuous"/>
      <protection locked="0"/>
    </xf>
    <xf numFmtId="41" fontId="0" fillId="0" borderId="42" xfId="0" applyNumberFormat="1" applyBorder="1" applyAlignment="1" applyProtection="1">
      <alignment horizontal="right"/>
      <protection locked="0"/>
    </xf>
    <xf numFmtId="41" fontId="0" fillId="0" borderId="43" xfId="0" applyNumberFormat="1" applyBorder="1" applyAlignment="1" applyProtection="1">
      <alignment horizontal="right"/>
      <protection locked="0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2" fillId="0" borderId="44" xfId="0" applyFont="1" applyBorder="1" applyProtection="1">
      <protection locked="0"/>
    </xf>
    <xf numFmtId="41" fontId="0" fillId="0" borderId="35" xfId="0" applyNumberFormat="1" applyBorder="1" applyProtection="1">
      <protection locked="0"/>
    </xf>
    <xf numFmtId="15" fontId="20" fillId="0" borderId="33" xfId="0" applyNumberFormat="1" applyFont="1" applyBorder="1" applyProtection="1">
      <protection locked="0"/>
    </xf>
    <xf numFmtId="0" fontId="4" fillId="0" borderId="44" xfId="0" applyFont="1" applyBorder="1" applyProtection="1">
      <protection locked="0"/>
    </xf>
    <xf numFmtId="164" fontId="0" fillId="0" borderId="33" xfId="0" applyNumberFormat="1" applyBorder="1"/>
    <xf numFmtId="0" fontId="1" fillId="0" borderId="0" xfId="0" applyFont="1"/>
    <xf numFmtId="0" fontId="5" fillId="0" borderId="0" xfId="0" applyFont="1"/>
    <xf numFmtId="164" fontId="0" fillId="0" borderId="0" xfId="0" applyNumberFormat="1"/>
    <xf numFmtId="0" fontId="5" fillId="0" borderId="41" xfId="0" applyFont="1" applyBorder="1" applyAlignment="1" applyProtection="1">
      <alignment horizontal="center" wrapText="1"/>
      <protection locked="0"/>
    </xf>
    <xf numFmtId="41" fontId="0" fillId="0" borderId="0" xfId="0" applyNumberFormat="1" applyAlignment="1">
      <alignment horizontal="right"/>
    </xf>
    <xf numFmtId="41" fontId="0" fillId="0" borderId="0" xfId="0" applyNumberFormat="1" applyAlignment="1" applyProtection="1">
      <alignment horizontal="right"/>
      <protection locked="0"/>
    </xf>
    <xf numFmtId="166" fontId="0" fillId="0" borderId="0" xfId="0" applyNumberFormat="1" applyProtection="1">
      <protection locked="0"/>
    </xf>
    <xf numFmtId="41" fontId="0" fillId="0" borderId="14" xfId="0" applyNumberForma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41" fontId="0" fillId="0" borderId="39" xfId="0" applyNumberFormat="1" applyBorder="1" applyProtection="1">
      <protection locked="0"/>
    </xf>
    <xf numFmtId="41" fontId="0" fillId="0" borderId="54" xfId="0" applyNumberFormat="1" applyBorder="1" applyAlignment="1" applyProtection="1">
      <alignment horizontal="right"/>
      <protection locked="0"/>
    </xf>
    <xf numFmtId="0" fontId="0" fillId="5" borderId="0" xfId="0" applyFill="1" applyProtection="1">
      <protection locked="0"/>
    </xf>
    <xf numFmtId="0" fontId="33" fillId="0" borderId="0" xfId="0" applyFont="1" applyProtection="1">
      <protection locked="0"/>
    </xf>
    <xf numFmtId="0" fontId="8" fillId="6" borderId="3" xfId="0" applyFont="1" applyFill="1" applyBorder="1" applyAlignment="1" applyProtection="1">
      <alignment horizontal="centerContinuous"/>
      <protection locked="0"/>
    </xf>
    <xf numFmtId="0" fontId="0" fillId="6" borderId="26" xfId="0" applyFill="1" applyBorder="1" applyAlignment="1" applyProtection="1">
      <alignment horizontal="centerContinuous"/>
      <protection locked="0"/>
    </xf>
    <xf numFmtId="0" fontId="0" fillId="6" borderId="3" xfId="0" applyFill="1" applyBorder="1" applyAlignment="1" applyProtection="1">
      <alignment horizontal="centerContinuous"/>
      <protection locked="0"/>
    </xf>
    <xf numFmtId="0" fontId="23" fillId="6" borderId="2" xfId="0" applyFont="1" applyFill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3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0" fontId="5" fillId="0" borderId="57" xfId="0" applyFont="1" applyBorder="1" applyAlignment="1" applyProtection="1">
      <alignment horizontal="centerContinuous"/>
      <protection locked="0"/>
    </xf>
    <xf numFmtId="0" fontId="5" fillId="0" borderId="58" xfId="0" applyFont="1" applyBorder="1" applyAlignment="1" applyProtection="1">
      <alignment horizontal="center" wrapText="1"/>
      <protection locked="0"/>
    </xf>
    <xf numFmtId="0" fontId="1" fillId="0" borderId="0" xfId="7"/>
    <xf numFmtId="0" fontId="5" fillId="0" borderId="0" xfId="7" applyFont="1" applyProtection="1">
      <protection locked="0"/>
    </xf>
    <xf numFmtId="0" fontId="5" fillId="0" borderId="0" xfId="7" applyFont="1"/>
    <xf numFmtId="0" fontId="1" fillId="0" borderId="0" xfId="11"/>
    <xf numFmtId="0" fontId="5" fillId="0" borderId="0" xfId="11" applyFont="1" applyProtection="1">
      <protection locked="0"/>
    </xf>
    <xf numFmtId="0" fontId="5" fillId="0" borderId="0" xfId="11" applyFont="1"/>
    <xf numFmtId="0" fontId="0" fillId="0" borderId="1" xfId="0" applyBorder="1" applyProtection="1">
      <protection locked="0"/>
    </xf>
    <xf numFmtId="41" fontId="0" fillId="0" borderId="11" xfId="0" applyNumberFormat="1" applyBorder="1" applyAlignment="1" applyProtection="1">
      <alignment horizontal="right"/>
      <protection locked="0"/>
    </xf>
    <xf numFmtId="41" fontId="0" fillId="7" borderId="11" xfId="0" applyNumberFormat="1" applyFill="1" applyBorder="1" applyAlignment="1">
      <alignment horizontal="right"/>
    </xf>
    <xf numFmtId="0" fontId="0" fillId="0" borderId="15" xfId="0" applyBorder="1" applyProtection="1">
      <protection locked="0"/>
    </xf>
    <xf numFmtId="41" fontId="0" fillId="7" borderId="15" xfId="0" applyNumberFormat="1" applyFill="1" applyBorder="1"/>
    <xf numFmtId="0" fontId="36" fillId="0" borderId="0" xfId="0" applyFont="1" applyProtection="1">
      <protection locked="0"/>
    </xf>
    <xf numFmtId="0" fontId="0" fillId="0" borderId="19" xfId="0" applyBorder="1" applyProtection="1">
      <protection locked="0"/>
    </xf>
    <xf numFmtId="41" fontId="0" fillId="0" borderId="22" xfId="0" applyNumberFormat="1" applyBorder="1"/>
    <xf numFmtId="41" fontId="0" fillId="0" borderId="3" xfId="0" applyNumberFormat="1" applyBorder="1" applyAlignment="1">
      <alignment horizontal="right"/>
    </xf>
    <xf numFmtId="0" fontId="0" fillId="0" borderId="20" xfId="0" applyBorder="1" applyProtection="1">
      <protection locked="0"/>
    </xf>
    <xf numFmtId="43" fontId="0" fillId="3" borderId="59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38" fillId="0" borderId="41" xfId="0" applyFont="1" applyBorder="1" applyAlignment="1" applyProtection="1">
      <alignment horizontal="center" wrapText="1"/>
      <protection locked="0"/>
    </xf>
    <xf numFmtId="0" fontId="14" fillId="3" borderId="2" xfId="0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1" fillId="0" borderId="60" xfId="0" applyFont="1" applyBorder="1" applyProtection="1">
      <protection locked="0"/>
    </xf>
    <xf numFmtId="0" fontId="39" fillId="0" borderId="0" xfId="0" applyFont="1" applyProtection="1">
      <protection locked="0"/>
    </xf>
    <xf numFmtId="43" fontId="39" fillId="0" borderId="0" xfId="1" applyFont="1" applyFill="1" applyBorder="1" applyProtection="1">
      <protection locked="0"/>
    </xf>
    <xf numFmtId="41" fontId="1" fillId="0" borderId="0" xfId="0" applyNumberFormat="1" applyFont="1" applyProtection="1">
      <protection locked="0"/>
    </xf>
    <xf numFmtId="0" fontId="0" fillId="0" borderId="1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7" xfId="0" applyBorder="1" applyProtection="1">
      <protection locked="0"/>
    </xf>
    <xf numFmtId="41" fontId="1" fillId="0" borderId="2" xfId="0" applyNumberFormat="1" applyFont="1" applyBorder="1" applyAlignment="1">
      <alignment horizontal="right"/>
    </xf>
    <xf numFmtId="41" fontId="1" fillId="0" borderId="3" xfId="0" applyNumberFormat="1" applyFont="1" applyBorder="1" applyAlignment="1">
      <alignment horizontal="right"/>
    </xf>
    <xf numFmtId="41" fontId="1" fillId="0" borderId="48" xfId="0" applyNumberFormat="1" applyFont="1" applyBorder="1" applyAlignment="1" applyProtection="1">
      <alignment horizontal="right"/>
      <protection locked="0"/>
    </xf>
    <xf numFmtId="41" fontId="1" fillId="0" borderId="49" xfId="0" applyNumberFormat="1" applyFont="1" applyBorder="1" applyAlignment="1" applyProtection="1">
      <alignment horizontal="right"/>
      <protection locked="0"/>
    </xf>
    <xf numFmtId="0" fontId="5" fillId="0" borderId="61" xfId="0" applyFont="1" applyBorder="1" applyAlignment="1" applyProtection="1">
      <alignment horizontal="center" wrapText="1"/>
      <protection locked="0"/>
    </xf>
    <xf numFmtId="0" fontId="5" fillId="0" borderId="62" xfId="0" applyFont="1" applyBorder="1" applyAlignment="1" applyProtection="1">
      <alignment horizontal="center" wrapText="1"/>
      <protection locked="0"/>
    </xf>
    <xf numFmtId="0" fontId="0" fillId="0" borderId="64" xfId="0" applyBorder="1" applyProtection="1">
      <protection locked="0"/>
    </xf>
    <xf numFmtId="166" fontId="1" fillId="0" borderId="2" xfId="0" applyNumberFormat="1" applyFont="1" applyBorder="1" applyProtection="1">
      <protection locked="0"/>
    </xf>
    <xf numFmtId="0" fontId="5" fillId="0" borderId="0" xfId="0" applyFont="1" applyAlignment="1">
      <alignment wrapText="1"/>
    </xf>
    <xf numFmtId="0" fontId="35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5" borderId="0" xfId="0" applyFont="1" applyFill="1" applyProtection="1">
      <protection locked="0"/>
    </xf>
    <xf numFmtId="0" fontId="5" fillId="6" borderId="65" xfId="0" applyFont="1" applyFill="1" applyBorder="1" applyProtection="1">
      <protection locked="0"/>
    </xf>
    <xf numFmtId="0" fontId="0" fillId="8" borderId="44" xfId="0" applyFill="1" applyBorder="1" applyAlignment="1" applyProtection="1">
      <alignment wrapText="1"/>
      <protection locked="0"/>
    </xf>
    <xf numFmtId="168" fontId="1" fillId="8" borderId="20" xfId="1" applyNumberFormat="1" applyFont="1" applyFill="1" applyBorder="1" applyAlignment="1" applyProtection="1">
      <alignment horizontal="center"/>
      <protection locked="0"/>
    </xf>
    <xf numFmtId="168" fontId="1" fillId="8" borderId="66" xfId="1" applyNumberFormat="1" applyFont="1" applyFill="1" applyBorder="1" applyAlignment="1" applyProtection="1">
      <alignment horizontal="center"/>
      <protection locked="0"/>
    </xf>
    <xf numFmtId="0" fontId="1" fillId="8" borderId="44" xfId="0" applyFont="1" applyFill="1" applyBorder="1" applyAlignment="1" applyProtection="1">
      <alignment wrapText="1"/>
      <protection locked="0"/>
    </xf>
    <xf numFmtId="168" fontId="0" fillId="8" borderId="20" xfId="1" applyNumberFormat="1" applyFont="1" applyFill="1" applyBorder="1" applyAlignment="1" applyProtection="1">
      <alignment horizontal="center"/>
      <protection locked="0"/>
    </xf>
    <xf numFmtId="168" fontId="1" fillId="8" borderId="60" xfId="1" applyNumberFormat="1" applyFont="1" applyFill="1" applyBorder="1" applyAlignment="1" applyProtection="1">
      <alignment horizontal="center"/>
      <protection locked="0"/>
    </xf>
    <xf numFmtId="168" fontId="0" fillId="8" borderId="60" xfId="1" applyNumberFormat="1" applyFont="1" applyFill="1" applyBorder="1" applyAlignment="1" applyProtection="1">
      <alignment horizontal="center"/>
      <protection locked="0"/>
    </xf>
    <xf numFmtId="166" fontId="0" fillId="3" borderId="0" xfId="0" applyNumberFormat="1" applyFill="1"/>
    <xf numFmtId="43" fontId="0" fillId="3" borderId="13" xfId="0" applyNumberFormat="1" applyFill="1" applyBorder="1"/>
    <xf numFmtId="41" fontId="0" fillId="3" borderId="14" xfId="0" applyNumberFormat="1" applyFill="1" applyBorder="1"/>
    <xf numFmtId="43" fontId="0" fillId="3" borderId="0" xfId="0" applyNumberFormat="1" applyFill="1"/>
    <xf numFmtId="166" fontId="0" fillId="3" borderId="16" xfId="0" applyNumberFormat="1" applyFill="1" applyBorder="1"/>
    <xf numFmtId="43" fontId="0" fillId="3" borderId="17" xfId="0" applyNumberFormat="1" applyFill="1" applyBorder="1"/>
    <xf numFmtId="41" fontId="0" fillId="3" borderId="18" xfId="0" applyNumberFormat="1" applyFill="1" applyBorder="1"/>
    <xf numFmtId="43" fontId="0" fillId="3" borderId="16" xfId="0" applyNumberFormat="1" applyFill="1" applyBorder="1"/>
    <xf numFmtId="166" fontId="0" fillId="4" borderId="0" xfId="0" applyNumberFormat="1" applyFill="1"/>
    <xf numFmtId="43" fontId="0" fillId="4" borderId="13" xfId="0" applyNumberFormat="1" applyFill="1" applyBorder="1"/>
    <xf numFmtId="41" fontId="0" fillId="4" borderId="14" xfId="0" applyNumberFormat="1" applyFill="1" applyBorder="1"/>
    <xf numFmtId="43" fontId="0" fillId="4" borderId="0" xfId="0" applyNumberFormat="1" applyFill="1"/>
    <xf numFmtId="166" fontId="0" fillId="4" borderId="16" xfId="0" applyNumberFormat="1" applyFill="1" applyBorder="1"/>
    <xf numFmtId="43" fontId="0" fillId="4" borderId="17" xfId="0" applyNumberFormat="1" applyFill="1" applyBorder="1"/>
    <xf numFmtId="41" fontId="0" fillId="4" borderId="18" xfId="0" applyNumberFormat="1" applyFill="1" applyBorder="1"/>
    <xf numFmtId="43" fontId="0" fillId="4" borderId="16" xfId="0" applyNumberFormat="1" applyFill="1" applyBorder="1"/>
    <xf numFmtId="1" fontId="0" fillId="4" borderId="14" xfId="0" applyNumberFormat="1" applyFill="1" applyBorder="1"/>
    <xf numFmtId="1" fontId="0" fillId="3" borderId="18" xfId="0" applyNumberFormat="1" applyFill="1" applyBorder="1"/>
    <xf numFmtId="0" fontId="0" fillId="6" borderId="39" xfId="0" applyFill="1" applyBorder="1" applyAlignment="1" applyProtection="1">
      <alignment horizontal="center"/>
      <protection locked="0"/>
    </xf>
    <xf numFmtId="0" fontId="0" fillId="6" borderId="40" xfId="0" applyFill="1" applyBorder="1" applyAlignment="1" applyProtection="1">
      <alignment horizontal="center"/>
      <protection locked="0"/>
    </xf>
    <xf numFmtId="0" fontId="1" fillId="6" borderId="39" xfId="0" applyFont="1" applyFill="1" applyBorder="1" applyAlignment="1" applyProtection="1">
      <alignment horizontal="center" wrapText="1"/>
      <protection locked="0"/>
    </xf>
    <xf numFmtId="0" fontId="1" fillId="8" borderId="0" xfId="0" applyFont="1" applyFill="1" applyProtection="1">
      <protection locked="0"/>
    </xf>
    <xf numFmtId="0" fontId="5" fillId="8" borderId="44" xfId="0" applyFont="1" applyFill="1" applyBorder="1" applyProtection="1">
      <protection locked="0"/>
    </xf>
    <xf numFmtId="0" fontId="5" fillId="0" borderId="32" xfId="0" applyFont="1" applyBorder="1" applyProtection="1">
      <protection locked="0"/>
    </xf>
    <xf numFmtId="0" fontId="0" fillId="6" borderId="76" xfId="0" applyFill="1" applyBorder="1" applyAlignment="1" applyProtection="1">
      <alignment horizontal="center"/>
      <protection locked="0"/>
    </xf>
    <xf numFmtId="0" fontId="1" fillId="6" borderId="71" xfId="0" applyFont="1" applyFill="1" applyBorder="1" applyAlignment="1" applyProtection="1">
      <alignment horizontal="center" wrapText="1"/>
      <protection locked="0"/>
    </xf>
    <xf numFmtId="168" fontId="1" fillId="8" borderId="68" xfId="1" applyNumberFormat="1" applyFont="1" applyFill="1" applyBorder="1" applyAlignment="1" applyProtection="1">
      <alignment horizontal="center"/>
      <protection locked="0"/>
    </xf>
    <xf numFmtId="168" fontId="0" fillId="8" borderId="68" xfId="1" applyNumberFormat="1" applyFont="1" applyFill="1" applyBorder="1" applyAlignment="1" applyProtection="1">
      <alignment horizontal="center"/>
      <protection locked="0"/>
    </xf>
    <xf numFmtId="10" fontId="0" fillId="9" borderId="77" xfId="12" applyNumberFormat="1" applyFont="1" applyFill="1" applyBorder="1" applyAlignment="1" applyProtection="1">
      <alignment horizontal="center"/>
    </xf>
    <xf numFmtId="10" fontId="0" fillId="9" borderId="28" xfId="12" applyNumberFormat="1" applyFont="1" applyFill="1" applyBorder="1" applyAlignment="1" applyProtection="1">
      <alignment horizontal="center"/>
    </xf>
    <xf numFmtId="10" fontId="0" fillId="9" borderId="67" xfId="12" applyNumberFormat="1" applyFont="1" applyFill="1" applyBorder="1" applyAlignment="1" applyProtection="1">
      <alignment horizontal="center"/>
    </xf>
    <xf numFmtId="0" fontId="0" fillId="4" borderId="80" xfId="0" applyFill="1" applyBorder="1"/>
    <xf numFmtId="41" fontId="0" fillId="3" borderId="15" xfId="0" applyNumberFormat="1" applyFill="1" applyBorder="1"/>
    <xf numFmtId="166" fontId="0" fillId="3" borderId="22" xfId="0" applyNumberFormat="1" applyFill="1" applyBorder="1"/>
    <xf numFmtId="166" fontId="0" fillId="3" borderId="15" xfId="0" applyNumberFormat="1" applyFill="1" applyBorder="1"/>
    <xf numFmtId="43" fontId="0" fillId="3" borderId="15" xfId="0" applyNumberFormat="1" applyFill="1" applyBorder="1"/>
    <xf numFmtId="43" fontId="0" fillId="3" borderId="22" xfId="0" applyNumberFormat="1" applyFill="1" applyBorder="1" applyAlignment="1">
      <alignment horizontal="right"/>
    </xf>
    <xf numFmtId="41" fontId="0" fillId="0" borderId="13" xfId="0" applyNumberFormat="1" applyBorder="1" applyProtection="1">
      <protection locked="0"/>
    </xf>
    <xf numFmtId="0" fontId="21" fillId="10" borderId="1" xfId="0" applyFont="1" applyFill="1" applyBorder="1" applyProtection="1">
      <protection locked="0"/>
    </xf>
    <xf numFmtId="0" fontId="5" fillId="10" borderId="0" xfId="0" applyFont="1" applyFill="1" applyAlignment="1" applyProtection="1">
      <alignment horizontal="center"/>
      <protection locked="0"/>
    </xf>
    <xf numFmtId="164" fontId="4" fillId="10" borderId="35" xfId="0" applyNumberFormat="1" applyFont="1" applyFill="1" applyBorder="1" applyProtection="1">
      <protection locked="0"/>
    </xf>
    <xf numFmtId="164" fontId="0" fillId="10" borderId="35" xfId="0" applyNumberFormat="1" applyFill="1" applyBorder="1" applyProtection="1">
      <protection locked="0"/>
    </xf>
    <xf numFmtId="0" fontId="4" fillId="10" borderId="0" xfId="0" applyFont="1" applyFill="1" applyProtection="1">
      <protection locked="0"/>
    </xf>
    <xf numFmtId="0" fontId="1" fillId="10" borderId="29" xfId="0" applyFont="1" applyFill="1" applyBorder="1" applyProtection="1">
      <protection locked="0"/>
    </xf>
    <xf numFmtId="0" fontId="0" fillId="10" borderId="30" xfId="0" applyFill="1" applyBorder="1" applyProtection="1">
      <protection locked="0"/>
    </xf>
    <xf numFmtId="0" fontId="0" fillId="10" borderId="36" xfId="0" applyFill="1" applyBorder="1" applyProtection="1">
      <protection locked="0"/>
    </xf>
    <xf numFmtId="0" fontId="1" fillId="10" borderId="13" xfId="0" applyFont="1" applyFill="1" applyBorder="1" applyProtection="1">
      <protection locked="0"/>
    </xf>
    <xf numFmtId="0" fontId="0" fillId="10" borderId="0" xfId="0" applyFill="1" applyProtection="1">
      <protection locked="0"/>
    </xf>
    <xf numFmtId="0" fontId="0" fillId="10" borderId="14" xfId="0" applyFill="1" applyBorder="1" applyProtection="1">
      <protection locked="0"/>
    </xf>
    <xf numFmtId="0" fontId="1" fillId="10" borderId="31" xfId="0" applyFont="1" applyFill="1" applyBorder="1" applyProtection="1">
      <protection locked="0"/>
    </xf>
    <xf numFmtId="0" fontId="0" fillId="10" borderId="27" xfId="0" applyFill="1" applyBorder="1" applyProtection="1">
      <protection locked="0"/>
    </xf>
    <xf numFmtId="0" fontId="0" fillId="10" borderId="37" xfId="0" applyFill="1" applyBorder="1" applyProtection="1">
      <protection locked="0"/>
    </xf>
    <xf numFmtId="169" fontId="0" fillId="10" borderId="0" xfId="0" applyNumberFormat="1" applyFill="1" applyProtection="1">
      <protection locked="0"/>
    </xf>
    <xf numFmtId="0" fontId="1" fillId="10" borderId="17" xfId="0" applyFont="1" applyFill="1" applyBorder="1" applyProtection="1">
      <protection locked="0"/>
    </xf>
    <xf numFmtId="0" fontId="0" fillId="10" borderId="16" xfId="0" applyFill="1" applyBorder="1" applyProtection="1">
      <protection locked="0"/>
    </xf>
    <xf numFmtId="0" fontId="0" fillId="10" borderId="18" xfId="0" applyFill="1" applyBorder="1" applyProtection="1">
      <protection locked="0"/>
    </xf>
    <xf numFmtId="0" fontId="4" fillId="10" borderId="4" xfId="0" applyFont="1" applyFill="1" applyBorder="1" applyProtection="1">
      <protection locked="0"/>
    </xf>
    <xf numFmtId="0" fontId="0" fillId="10" borderId="6" xfId="0" applyFill="1" applyBorder="1" applyProtection="1">
      <protection locked="0"/>
    </xf>
    <xf numFmtId="0" fontId="0" fillId="10" borderId="5" xfId="0" applyFill="1" applyBorder="1" applyProtection="1">
      <protection locked="0"/>
    </xf>
    <xf numFmtId="0" fontId="20" fillId="10" borderId="32" xfId="0" applyFont="1" applyFill="1" applyBorder="1" applyProtection="1">
      <protection locked="0"/>
    </xf>
    <xf numFmtId="0" fontId="20" fillId="10" borderId="33" xfId="0" applyFont="1" applyFill="1" applyBorder="1" applyProtection="1">
      <protection locked="0"/>
    </xf>
    <xf numFmtId="15" fontId="20" fillId="10" borderId="33" xfId="0" applyNumberFormat="1" applyFont="1" applyFill="1" applyBorder="1" applyProtection="1">
      <protection locked="0"/>
    </xf>
    <xf numFmtId="41" fontId="0" fillId="11" borderId="15" xfId="0" applyNumberFormat="1" applyFill="1" applyBorder="1"/>
    <xf numFmtId="41" fontId="0" fillId="11" borderId="11" xfId="0" applyNumberFormat="1" applyFill="1" applyBorder="1" applyAlignment="1">
      <alignment horizontal="right"/>
    </xf>
    <xf numFmtId="41" fontId="0" fillId="11" borderId="53" xfId="0" applyNumberFormat="1" applyFill="1" applyBorder="1" applyAlignment="1">
      <alignment horizontal="right"/>
    </xf>
    <xf numFmtId="41" fontId="0" fillId="11" borderId="34" xfId="0" applyNumberFormat="1" applyFill="1" applyBorder="1" applyAlignment="1">
      <alignment horizontal="right"/>
    </xf>
    <xf numFmtId="41" fontId="0" fillId="11" borderId="43" xfId="0" applyNumberFormat="1" applyFill="1" applyBorder="1" applyAlignment="1">
      <alignment horizontal="right"/>
    </xf>
    <xf numFmtId="0" fontId="0" fillId="11" borderId="63" xfId="0" applyFill="1" applyBorder="1"/>
    <xf numFmtId="41" fontId="0" fillId="11" borderId="35" xfId="0" applyNumberFormat="1" applyFill="1" applyBorder="1"/>
    <xf numFmtId="2" fontId="0" fillId="11" borderId="1" xfId="0" applyNumberFormat="1" applyFill="1" applyBorder="1"/>
    <xf numFmtId="41" fontId="0" fillId="11" borderId="1" xfId="0" applyNumberFormat="1" applyFill="1" applyBorder="1"/>
    <xf numFmtId="41" fontId="0" fillId="11" borderId="1" xfId="0" applyNumberFormat="1" applyFill="1" applyBorder="1" applyAlignment="1">
      <alignment horizontal="left" indent="1"/>
    </xf>
    <xf numFmtId="167" fontId="15" fillId="11" borderId="38" xfId="0" applyNumberFormat="1" applyFont="1" applyFill="1" applyBorder="1"/>
    <xf numFmtId="0" fontId="6" fillId="11" borderId="35" xfId="5" applyFill="1" applyBorder="1" applyAlignment="1" applyProtection="1">
      <protection locked="0"/>
    </xf>
    <xf numFmtId="0" fontId="4" fillId="12" borderId="0" xfId="0" applyFont="1" applyFill="1" applyAlignment="1" applyProtection="1">
      <alignment horizontal="centerContinuous"/>
      <protection locked="0"/>
    </xf>
    <xf numFmtId="0" fontId="4" fillId="12" borderId="0" xfId="0" applyFont="1" applyFill="1" applyProtection="1">
      <protection locked="0"/>
    </xf>
    <xf numFmtId="0" fontId="31" fillId="12" borderId="0" xfId="0" applyFont="1" applyFill="1" applyProtection="1">
      <protection locked="0"/>
    </xf>
    <xf numFmtId="0" fontId="0" fillId="12" borderId="0" xfId="0" applyFill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41" fontId="7" fillId="0" borderId="2" xfId="0" applyNumberFormat="1" applyFont="1" applyBorder="1" applyAlignment="1">
      <alignment horizontal="right"/>
    </xf>
    <xf numFmtId="41" fontId="7" fillId="0" borderId="3" xfId="0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1" fontId="7" fillId="11" borderId="2" xfId="0" applyNumberFormat="1" applyFont="1" applyFill="1" applyBorder="1" applyAlignment="1">
      <alignment horizontal="right"/>
    </xf>
    <xf numFmtId="41" fontId="7" fillId="11" borderId="3" xfId="0" applyNumberFormat="1" applyFont="1" applyFill="1" applyBorder="1" applyAlignment="1">
      <alignment horizontal="right"/>
    </xf>
    <xf numFmtId="41" fontId="7" fillId="4" borderId="26" xfId="0" applyNumberFormat="1" applyFont="1" applyFill="1" applyBorder="1" applyAlignment="1" applyProtection="1">
      <alignment horizontal="right"/>
      <protection locked="0"/>
    </xf>
    <xf numFmtId="41" fontId="7" fillId="4" borderId="3" xfId="0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41" fontId="7" fillId="11" borderId="2" xfId="0" applyNumberFormat="1" applyFont="1" applyFill="1" applyBorder="1" applyAlignment="1">
      <alignment horizontal="center"/>
    </xf>
    <xf numFmtId="0" fontId="7" fillId="11" borderId="3" xfId="0" applyFont="1" applyFill="1" applyBorder="1" applyAlignment="1">
      <alignment horizontal="center"/>
    </xf>
    <xf numFmtId="41" fontId="7" fillId="0" borderId="0" xfId="0" applyNumberFormat="1" applyFont="1" applyProtection="1">
      <protection locked="0"/>
    </xf>
    <xf numFmtId="0" fontId="5" fillId="0" borderId="39" xfId="0" applyFont="1" applyBorder="1" applyAlignment="1" applyProtection="1">
      <alignment horizontal="center" wrapText="1"/>
      <protection locked="0"/>
    </xf>
    <xf numFmtId="0" fontId="0" fillId="0" borderId="28" xfId="0" applyBorder="1" applyProtection="1">
      <protection locked="0"/>
    </xf>
    <xf numFmtId="0" fontId="5" fillId="0" borderId="40" xfId="0" applyFont="1" applyBorder="1" applyAlignment="1" applyProtection="1">
      <alignment horizontal="center" wrapText="1"/>
      <protection locked="0"/>
    </xf>
    <xf numFmtId="0" fontId="0" fillId="0" borderId="25" xfId="0" applyBorder="1" applyProtection="1">
      <protection locked="0"/>
    </xf>
    <xf numFmtId="41" fontId="0" fillId="0" borderId="2" xfId="0" applyNumberFormat="1" applyBorder="1"/>
    <xf numFmtId="41" fontId="0" fillId="0" borderId="3" xfId="0" applyNumberFormat="1" applyBorder="1"/>
    <xf numFmtId="41" fontId="0" fillId="0" borderId="21" xfId="0" applyNumberFormat="1" applyBorder="1"/>
    <xf numFmtId="41" fontId="0" fillId="0" borderId="22" xfId="0" applyNumberFormat="1" applyBorder="1"/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41" fontId="7" fillId="0" borderId="48" xfId="0" applyNumberFormat="1" applyFont="1" applyBorder="1" applyAlignment="1" applyProtection="1">
      <alignment horizontal="right"/>
      <protection locked="0"/>
    </xf>
    <xf numFmtId="41" fontId="7" fillId="0" borderId="49" xfId="0" applyNumberFormat="1" applyFont="1" applyBorder="1" applyAlignment="1" applyProtection="1">
      <alignment horizontal="right"/>
      <protection locked="0"/>
    </xf>
    <xf numFmtId="41" fontId="7" fillId="11" borderId="48" xfId="0" applyNumberFormat="1" applyFont="1" applyFill="1" applyBorder="1" applyAlignment="1">
      <alignment horizontal="center"/>
    </xf>
    <xf numFmtId="0" fontId="7" fillId="11" borderId="49" xfId="0" applyFont="1" applyFill="1" applyBorder="1" applyAlignment="1">
      <alignment horizontal="center"/>
    </xf>
    <xf numFmtId="0" fontId="5" fillId="0" borderId="47" xfId="0" applyFont="1" applyBorder="1" applyAlignment="1" applyProtection="1">
      <alignment horizontal="center" wrapText="1"/>
      <protection locked="0"/>
    </xf>
    <xf numFmtId="0" fontId="5" fillId="0" borderId="46" xfId="0" applyFont="1" applyBorder="1" applyAlignment="1" applyProtection="1">
      <alignment horizontal="center" wrapText="1"/>
      <protection locked="0"/>
    </xf>
    <xf numFmtId="0" fontId="5" fillId="0" borderId="26" xfId="0" applyFont="1" applyBorder="1" applyAlignment="1" applyProtection="1">
      <alignment horizontal="center"/>
      <protection locked="0"/>
    </xf>
    <xf numFmtId="41" fontId="0" fillId="11" borderId="2" xfId="0" applyNumberFormat="1" applyFill="1" applyBorder="1"/>
    <xf numFmtId="41" fontId="0" fillId="11" borderId="3" xfId="0" applyNumberFormat="1" applyFill="1" applyBorder="1"/>
    <xf numFmtId="41" fontId="0" fillId="11" borderId="21" xfId="0" applyNumberFormat="1" applyFill="1" applyBorder="1"/>
    <xf numFmtId="41" fontId="0" fillId="11" borderId="22" xfId="0" applyNumberFormat="1" applyFill="1" applyBorder="1"/>
    <xf numFmtId="41" fontId="5" fillId="0" borderId="27" xfId="0" applyNumberFormat="1" applyFont="1" applyBorder="1" applyAlignment="1" applyProtection="1">
      <alignment horizontal="center"/>
      <protection locked="0"/>
    </xf>
    <xf numFmtId="0" fontId="5" fillId="0" borderId="27" xfId="0" applyFont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 wrapText="1"/>
      <protection locked="0"/>
    </xf>
    <xf numFmtId="41" fontId="7" fillId="11" borderId="48" xfId="0" applyNumberFormat="1" applyFont="1" applyFill="1" applyBorder="1" applyAlignment="1">
      <alignment horizontal="right"/>
    </xf>
    <xf numFmtId="41" fontId="7" fillId="11" borderId="49" xfId="0" applyNumberFormat="1" applyFont="1" applyFill="1" applyBorder="1" applyAlignment="1">
      <alignment horizontal="right"/>
    </xf>
    <xf numFmtId="41" fontId="7" fillId="0" borderId="26" xfId="0" applyNumberFormat="1" applyFont="1" applyBorder="1" applyAlignment="1" applyProtection="1">
      <alignment horizontal="right"/>
      <protection locked="0"/>
    </xf>
    <xf numFmtId="41" fontId="7" fillId="4" borderId="48" xfId="0" applyNumberFormat="1" applyFont="1" applyFill="1" applyBorder="1" applyAlignment="1" applyProtection="1">
      <alignment horizontal="right"/>
      <protection locked="0"/>
    </xf>
    <xf numFmtId="41" fontId="7" fillId="4" borderId="49" xfId="0" applyNumberFormat="1" applyFont="1" applyFill="1" applyBorder="1" applyAlignment="1" applyProtection="1">
      <alignment horizontal="right"/>
      <protection locked="0"/>
    </xf>
    <xf numFmtId="41" fontId="7" fillId="4" borderId="2" xfId="0" applyNumberFormat="1" applyFont="1" applyFill="1" applyBorder="1" applyAlignment="1" applyProtection="1">
      <alignment horizontal="right"/>
      <protection locked="0"/>
    </xf>
    <xf numFmtId="41" fontId="7" fillId="11" borderId="26" xfId="0" applyNumberFormat="1" applyFont="1" applyFill="1" applyBorder="1" applyAlignment="1">
      <alignment horizontal="right"/>
    </xf>
    <xf numFmtId="41" fontId="7" fillId="11" borderId="26" xfId="0" applyNumberFormat="1" applyFont="1" applyFill="1" applyBorder="1" applyAlignment="1">
      <alignment horizontal="center"/>
    </xf>
    <xf numFmtId="41" fontId="7" fillId="11" borderId="50" xfId="0" applyNumberFormat="1" applyFont="1" applyFill="1" applyBorder="1" applyAlignment="1">
      <alignment horizontal="center"/>
    </xf>
    <xf numFmtId="0" fontId="7" fillId="11" borderId="51" xfId="0" applyFont="1" applyFill="1" applyBorder="1" applyAlignment="1">
      <alignment horizontal="center"/>
    </xf>
    <xf numFmtId="41" fontId="7" fillId="11" borderId="52" xfId="0" applyNumberFormat="1" applyFont="1" applyFill="1" applyBorder="1" applyAlignment="1">
      <alignment horizontal="center"/>
    </xf>
    <xf numFmtId="0" fontId="5" fillId="5" borderId="45" xfId="0" applyFont="1" applyFill="1" applyBorder="1" applyAlignment="1" applyProtection="1">
      <alignment horizontal="center" wrapText="1"/>
      <protection locked="0"/>
    </xf>
    <xf numFmtId="0" fontId="5" fillId="5" borderId="46" xfId="0" applyFont="1" applyFill="1" applyBorder="1" applyAlignment="1" applyProtection="1">
      <alignment horizontal="center" wrapText="1"/>
      <protection locked="0"/>
    </xf>
    <xf numFmtId="41" fontId="7" fillId="5" borderId="48" xfId="0" applyNumberFormat="1" applyFont="1" applyFill="1" applyBorder="1" applyAlignment="1" applyProtection="1">
      <alignment horizontal="right"/>
      <protection locked="0"/>
    </xf>
    <xf numFmtId="41" fontId="7" fillId="5" borderId="49" xfId="0" applyNumberFormat="1" applyFont="1" applyFill="1" applyBorder="1" applyAlignment="1" applyProtection="1">
      <alignment horizontal="right"/>
      <protection locked="0"/>
    </xf>
    <xf numFmtId="41" fontId="7" fillId="0" borderId="48" xfId="0" applyNumberFormat="1" applyFont="1" applyBorder="1" applyAlignment="1" applyProtection="1">
      <alignment horizontal="center"/>
      <protection locked="0"/>
    </xf>
    <xf numFmtId="0" fontId="7" fillId="0" borderId="49" xfId="0" applyFont="1" applyBorder="1" applyAlignment="1" applyProtection="1">
      <alignment horizontal="center"/>
      <protection locked="0"/>
    </xf>
    <xf numFmtId="41" fontId="7" fillId="5" borderId="48" xfId="0" applyNumberFormat="1" applyFont="1" applyFill="1" applyBorder="1" applyAlignment="1" applyProtection="1">
      <alignment horizontal="center"/>
      <protection locked="0"/>
    </xf>
    <xf numFmtId="0" fontId="7" fillId="5" borderId="49" xfId="0" applyFont="1" applyFill="1" applyBorder="1" applyAlignment="1" applyProtection="1">
      <alignment horizontal="center"/>
      <protection locked="0"/>
    </xf>
    <xf numFmtId="41" fontId="7" fillId="0" borderId="50" xfId="0" applyNumberFormat="1" applyFont="1" applyBorder="1" applyAlignment="1" applyProtection="1">
      <alignment horizontal="center"/>
      <protection locked="0"/>
    </xf>
    <xf numFmtId="0" fontId="7" fillId="0" borderId="51" xfId="0" applyFont="1" applyBorder="1" applyAlignment="1" applyProtection="1">
      <alignment horizontal="center"/>
      <protection locked="0"/>
    </xf>
    <xf numFmtId="41" fontId="7" fillId="5" borderId="50" xfId="0" applyNumberFormat="1" applyFont="1" applyFill="1" applyBorder="1" applyAlignment="1" applyProtection="1">
      <alignment horizontal="center"/>
      <protection locked="0"/>
    </xf>
    <xf numFmtId="0" fontId="7" fillId="5" borderId="51" xfId="0" applyFont="1" applyFill="1" applyBorder="1" applyAlignment="1" applyProtection="1">
      <alignment horizontal="center"/>
      <protection locked="0"/>
    </xf>
    <xf numFmtId="0" fontId="19" fillId="0" borderId="55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56" xfId="0" applyFont="1" applyBorder="1" applyAlignment="1" applyProtection="1">
      <alignment horizontal="center" vertical="center"/>
      <protection locked="0"/>
    </xf>
    <xf numFmtId="0" fontId="5" fillId="0" borderId="55" xfId="11" applyFont="1" applyBorder="1" applyAlignment="1" applyProtection="1">
      <alignment horizontal="left" wrapText="1"/>
      <protection locked="0"/>
    </xf>
    <xf numFmtId="0" fontId="5" fillId="0" borderId="33" xfId="11" applyFont="1" applyBorder="1" applyAlignment="1" applyProtection="1">
      <alignment horizontal="left" wrapText="1"/>
      <protection locked="0"/>
    </xf>
    <xf numFmtId="0" fontId="5" fillId="0" borderId="56" xfId="11" applyFont="1" applyBorder="1" applyAlignment="1" applyProtection="1">
      <alignment horizontal="left" wrapText="1"/>
      <protection locked="0"/>
    </xf>
    <xf numFmtId="2" fontId="0" fillId="9" borderId="78" xfId="0" applyNumberFormat="1" applyFill="1" applyBorder="1" applyAlignment="1">
      <alignment horizontal="center"/>
    </xf>
    <xf numFmtId="2" fontId="0" fillId="9" borderId="27" xfId="0" applyNumberFormat="1" applyFill="1" applyBorder="1" applyAlignment="1">
      <alignment horizontal="center"/>
    </xf>
    <xf numFmtId="2" fontId="0" fillId="9" borderId="70" xfId="0" applyNumberFormat="1" applyFill="1" applyBorder="1" applyAlignment="1">
      <alignment horizontal="center"/>
    </xf>
    <xf numFmtId="0" fontId="5" fillId="9" borderId="79" xfId="0" applyFont="1" applyFill="1" applyBorder="1" applyAlignment="1">
      <alignment horizontal="center"/>
    </xf>
    <xf numFmtId="0" fontId="5" fillId="9" borderId="32" xfId="0" applyFont="1" applyFill="1" applyBorder="1" applyAlignment="1">
      <alignment horizontal="center"/>
    </xf>
    <xf numFmtId="0" fontId="5" fillId="9" borderId="69" xfId="0" applyFont="1" applyFill="1" applyBorder="1" applyAlignment="1">
      <alignment horizontal="center"/>
    </xf>
    <xf numFmtId="0" fontId="5" fillId="9" borderId="0" xfId="0" applyFont="1" applyFill="1" applyAlignment="1">
      <alignment horizontal="center" wrapText="1"/>
    </xf>
    <xf numFmtId="14" fontId="5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6" borderId="74" xfId="0" applyFill="1" applyBorder="1" applyAlignment="1" applyProtection="1">
      <alignment horizontal="center"/>
      <protection locked="0"/>
    </xf>
    <xf numFmtId="0" fontId="0" fillId="6" borderId="73" xfId="0" applyFill="1" applyBorder="1" applyAlignment="1" applyProtection="1">
      <alignment horizontal="center"/>
      <protection locked="0"/>
    </xf>
    <xf numFmtId="0" fontId="0" fillId="6" borderId="75" xfId="0" applyFill="1" applyBorder="1" applyAlignment="1" applyProtection="1">
      <alignment horizontal="center"/>
      <protection locked="0"/>
    </xf>
    <xf numFmtId="0" fontId="1" fillId="6" borderId="72" xfId="0" applyFont="1" applyFill="1" applyBorder="1" applyAlignment="1" applyProtection="1">
      <alignment horizontal="center"/>
      <protection locked="0"/>
    </xf>
    <xf numFmtId="0" fontId="0" fillId="6" borderId="57" xfId="0" applyFill="1" applyBorder="1" applyAlignment="1" applyProtection="1">
      <alignment horizontal="center"/>
      <protection locked="0"/>
    </xf>
    <xf numFmtId="0" fontId="5" fillId="5" borderId="47" xfId="0" applyFont="1" applyFill="1" applyBorder="1" applyAlignment="1" applyProtection="1">
      <alignment horizontal="center" wrapText="1"/>
      <protection locked="0"/>
    </xf>
    <xf numFmtId="41" fontId="1" fillId="0" borderId="2" xfId="0" applyNumberFormat="1" applyFont="1" applyBorder="1" applyAlignment="1">
      <alignment horizontal="right"/>
    </xf>
    <xf numFmtId="41" fontId="1" fillId="0" borderId="3" xfId="0" applyNumberFormat="1" applyFont="1" applyBorder="1" applyAlignment="1">
      <alignment horizontal="right"/>
    </xf>
    <xf numFmtId="41" fontId="1" fillId="0" borderId="48" xfId="0" applyNumberFormat="1" applyFont="1" applyBorder="1" applyAlignment="1" applyProtection="1">
      <alignment horizontal="right"/>
      <protection locked="0"/>
    </xf>
    <xf numFmtId="41" fontId="1" fillId="0" borderId="49" xfId="0" applyNumberFormat="1" applyFont="1" applyBorder="1" applyAlignment="1" applyProtection="1">
      <alignment horizontal="right"/>
      <protection locked="0"/>
    </xf>
    <xf numFmtId="41" fontId="1" fillId="4" borderId="26" xfId="0" applyNumberFormat="1" applyFont="1" applyFill="1" applyBorder="1" applyAlignment="1" applyProtection="1">
      <alignment horizontal="right"/>
      <protection locked="0"/>
    </xf>
    <xf numFmtId="41" fontId="1" fillId="4" borderId="3" xfId="0" applyNumberFormat="1" applyFont="1" applyFill="1" applyBorder="1" applyAlignment="1" applyProtection="1">
      <alignment horizontal="right"/>
      <protection locked="0"/>
    </xf>
    <xf numFmtId="41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1" fontId="1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41" fontId="1" fillId="0" borderId="50" xfId="0" applyNumberFormat="1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41" fontId="1" fillId="5" borderId="50" xfId="0" applyNumberFormat="1" applyFont="1" applyFill="1" applyBorder="1" applyAlignment="1" applyProtection="1">
      <alignment horizontal="center"/>
      <protection locked="0"/>
    </xf>
    <xf numFmtId="0" fontId="1" fillId="5" borderId="51" xfId="0" applyFont="1" applyFill="1" applyBorder="1" applyAlignment="1" applyProtection="1">
      <alignment horizontal="center"/>
      <protection locked="0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2 2 2" xfId="9" xr:uid="{00000000-0005-0000-0000-000003000000}"/>
    <cellStyle name="Comma 2 3" xfId="8" xr:uid="{00000000-0005-0000-0000-000004000000}"/>
    <cellStyle name="Comma 3" xfId="4" xr:uid="{00000000-0005-0000-0000-000005000000}"/>
    <cellStyle name="Comma 3 2" xfId="10" xr:uid="{00000000-0005-0000-0000-000006000000}"/>
    <cellStyle name="Hyperlink" xfId="5" builtinId="8"/>
    <cellStyle name="Normal" xfId="0" builtinId="0"/>
    <cellStyle name="Normal 2" xfId="6" xr:uid="{00000000-0005-0000-0000-000009000000}"/>
    <cellStyle name="Normal 2 2" xfId="11" xr:uid="{00000000-0005-0000-0000-00000A000000}"/>
    <cellStyle name="Normal 3" xfId="7" xr:uid="{00000000-0005-0000-0000-00000B000000}"/>
    <cellStyle name="Percent 2" xfId="12" xr:uid="{9A6B81AC-F984-4BED-805D-CAF0A23A9887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41B6E6"/>
      <color rgb="FFB9D9EB"/>
      <color rgb="FF92CDDC"/>
      <color rgb="FFA4D6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1359071</xdr:colOff>
      <xdr:row>1</xdr:row>
      <xdr:rowOff>31230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EB6854F-55DF-6D80-6209-73ACBBC21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07596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295274</xdr:colOff>
      <xdr:row>20</xdr:row>
      <xdr:rowOff>3</xdr:rowOff>
    </xdr:from>
    <xdr:to>
      <xdr:col>4</xdr:col>
      <xdr:colOff>647699</xdr:colOff>
      <xdr:row>38</xdr:row>
      <xdr:rowOff>57151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4663945-65AB-417C-8E20-D9927BE2B0C1}"/>
            </a:ext>
          </a:extLst>
        </xdr:cNvPr>
        <xdr:cNvSpPr txBox="1"/>
      </xdr:nvSpPr>
      <xdr:spPr>
        <a:xfrm>
          <a:off x="295274" y="3314703"/>
          <a:ext cx="7991475" cy="297179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u="none">
              <a:solidFill>
                <a:srgbClr val="00558C"/>
              </a:solidFill>
              <a:latin typeface="Myriad Pro" panose="020B0503030403020204" pitchFamily="34" charset="0"/>
            </a:rPr>
            <a:t>How To Use the Template</a:t>
          </a:r>
          <a:endParaRPr lang="en-US" sz="1400" b="1" u="none" baseline="0">
            <a:solidFill>
              <a:srgbClr val="00558C"/>
            </a:solidFill>
            <a:latin typeface="Myriad Pro" panose="020B0503030403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solidFill>
                <a:srgbClr val="00558C"/>
              </a:solidFill>
              <a:effectLst/>
              <a:latin typeface="Myriad Pro" panose="020B0503030403020204" pitchFamily="34" charset="0"/>
              <a:ea typeface="+mn-ea"/>
              <a:cs typeface="+mn-cs"/>
            </a:rPr>
            <a:t>Note 1.</a:t>
          </a:r>
          <a:r>
            <a:rPr lang="en-US" sz="1400" b="1" baseline="0">
              <a:solidFill>
                <a:srgbClr val="00558C"/>
              </a:solidFill>
              <a:effectLst/>
              <a:latin typeface="Myriad Pro" panose="020B0503030403020204" pitchFamily="34" charset="0"/>
              <a:ea typeface="+mn-ea"/>
              <a:cs typeface="+mn-cs"/>
            </a:rPr>
            <a:t> </a:t>
          </a:r>
          <a:r>
            <a:rPr lang="en-US" sz="1400" b="1">
              <a:solidFill>
                <a:srgbClr val="00558C"/>
              </a:solidFill>
              <a:effectLst/>
              <a:latin typeface="Myriad Pro" panose="020B0503030403020204" pitchFamily="34" charset="0"/>
              <a:ea typeface="+mn-ea"/>
              <a:cs typeface="+mn-cs"/>
            </a:rPr>
            <a:t>Enter the total taxable assessments by property class/sub-class</a:t>
          </a:r>
          <a:endParaRPr lang="en-US" sz="1400" b="1">
            <a:solidFill>
              <a:srgbClr val="00558C"/>
            </a:solidFill>
            <a:effectLst/>
            <a:latin typeface="Myriad Pro" panose="020B0503030403020204" pitchFamily="34" charset="0"/>
          </a:endParaRPr>
        </a:p>
        <a:p>
          <a:pPr lvl="1"/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Total taxable assessment should include the taxable assessments of any exemptions or abatements that are made pursuant to</a:t>
          </a:r>
          <a:r>
            <a:rPr lang="en-US" sz="12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section 244 and subsections 262 (3), (4) and (4.1) of the Cities Act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1"/>
          <a:endParaRPr lang="en-US" sz="1100" b="0" baseline="0">
            <a:solidFill>
              <a:srgbClr val="00558C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solidFill>
                <a:srgbClr val="00558C"/>
              </a:solidFill>
              <a:effectLst/>
              <a:latin typeface="Myriad Pro" panose="020B0503030403020204" pitchFamily="34" charset="0"/>
              <a:ea typeface="+mn-ea"/>
              <a:cs typeface="+mn-cs"/>
            </a:rPr>
            <a:t>Note 2. </a:t>
          </a:r>
          <a:r>
            <a:rPr lang="en-US" sz="1400" b="1">
              <a:solidFill>
                <a:srgbClr val="00558C"/>
              </a:solidFill>
              <a:effectLst/>
              <a:latin typeface="Myriad Pro" panose="020B0503030403020204" pitchFamily="34" charset="0"/>
              <a:ea typeface="+mn-ea"/>
              <a:cs typeface="+mn-cs"/>
            </a:rPr>
            <a:t>Enter the total tax levy by property class/sub-class</a:t>
          </a:r>
          <a:endParaRPr lang="en-US" sz="1400" b="1">
            <a:solidFill>
              <a:srgbClr val="00558C"/>
            </a:solidFill>
            <a:effectLst/>
            <a:latin typeface="Myriad Pro" panose="020B0503030403020204" pitchFamily="34" charset="0"/>
          </a:endParaRP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Total tax levy should include the amount that would have been levied had there not been an exemption granted pursuant </a:t>
          </a:r>
          <a:r>
            <a:rPr lang="en-US" sz="12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 section 244 and subsections 262 (3), (4) and (4.1) of the Cities Act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solidFill>
                <a:srgbClr val="00558C"/>
              </a:solidFill>
              <a:effectLst/>
              <a:latin typeface="Myriad Pro" panose="020B0503030403020204" pitchFamily="34" charset="0"/>
              <a:ea typeface="+mn-ea"/>
              <a:cs typeface="+mn-cs"/>
            </a:rPr>
            <a:t>Sub-class authority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 your city exercises its authority to create sub-class(es) for tax purposes, the ETR for those sub-class(es) should be calculated independently. However, if your city has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sub-class(es) 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only for assessment purposes, the taxable assessment and tax levy for those </a:t>
          </a:r>
          <a:r>
            <a:rPr 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sub-class(es) 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should be added to its main property class (agriculture, residential, commercial/industrial). Then, the ETR  should be calculated for that class only.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llrate@gov.sk.ca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90"/>
  <sheetViews>
    <sheetView tabSelected="1" zoomScale="85" zoomScaleNormal="85" workbookViewId="0">
      <selection activeCell="L1" sqref="L1"/>
    </sheetView>
  </sheetViews>
  <sheetFormatPr defaultColWidth="9.140625" defaultRowHeight="12.75" x14ac:dyDescent="0.2"/>
  <cols>
    <col min="1" max="1" width="33.7109375" style="107" customWidth="1"/>
    <col min="2" max="2" width="24.28515625" style="4" customWidth="1"/>
    <col min="3" max="3" width="11.7109375" style="4" customWidth="1"/>
    <col min="4" max="4" width="14.28515625" style="4" customWidth="1"/>
    <col min="5" max="5" width="16.140625" style="4" customWidth="1"/>
    <col min="6" max="6" width="16.42578125" style="4" customWidth="1"/>
    <col min="7" max="7" width="15.42578125" style="4" customWidth="1"/>
    <col min="8" max="9" width="11.28515625" style="4" customWidth="1"/>
    <col min="10" max="10" width="13.28515625" style="4" customWidth="1"/>
    <col min="11" max="11" width="13" style="4" customWidth="1"/>
    <col min="12" max="12" width="14.42578125" style="4" customWidth="1"/>
    <col min="13" max="13" width="14.7109375" style="4" customWidth="1"/>
    <col min="14" max="14" width="15.140625" style="4" customWidth="1"/>
    <col min="15" max="16" width="15.5703125" style="4" customWidth="1"/>
    <col min="17" max="17" width="12.42578125" style="4" customWidth="1"/>
    <col min="18" max="18" width="26.5703125" style="4" customWidth="1"/>
    <col min="19" max="19" width="21" style="4" customWidth="1"/>
    <col min="20" max="16384" width="9.140625" style="4"/>
  </cols>
  <sheetData>
    <row r="1" spans="1:17" ht="72.75" customHeight="1" thickBot="1" x14ac:dyDescent="0.25">
      <c r="A1" s="1"/>
      <c r="B1" s="2"/>
      <c r="C1" s="3"/>
      <c r="D1" s="370" t="s">
        <v>205</v>
      </c>
      <c r="E1" s="371"/>
      <c r="F1" s="371"/>
      <c r="G1" s="372"/>
      <c r="H1" s="3"/>
      <c r="I1" s="3"/>
      <c r="J1" s="3"/>
      <c r="K1" s="3"/>
    </row>
    <row r="2" spans="1:17" ht="28.5" customHeight="1" x14ac:dyDescent="0.25">
      <c r="A2" s="5" t="s">
        <v>59</v>
      </c>
      <c r="B2" s="6" t="s">
        <v>60</v>
      </c>
      <c r="H2" s="5" t="s">
        <v>98</v>
      </c>
    </row>
    <row r="3" spans="1:17" ht="20.45" customHeight="1" x14ac:dyDescent="0.2">
      <c r="A3" s="7" t="s">
        <v>66</v>
      </c>
      <c r="B3" s="268"/>
      <c r="C3" s="8"/>
      <c r="E3" s="9"/>
      <c r="F3" s="9"/>
    </row>
    <row r="4" spans="1:17" ht="5.0999999999999996" customHeight="1" x14ac:dyDescent="0.2">
      <c r="C4" s="8"/>
      <c r="E4" s="9"/>
      <c r="F4" s="9"/>
      <c r="I4" s="9"/>
      <c r="J4" s="9"/>
      <c r="K4" s="9"/>
    </row>
    <row r="5" spans="1:17" ht="16.5" customHeight="1" x14ac:dyDescent="0.2">
      <c r="A5" s="107" t="s">
        <v>151</v>
      </c>
      <c r="C5" s="10" t="s">
        <v>40</v>
      </c>
      <c r="E5" s="9"/>
      <c r="F5" s="9"/>
      <c r="H5" s="169" t="s">
        <v>166</v>
      </c>
      <c r="I5" s="166"/>
      <c r="J5" s="167"/>
      <c r="K5" s="168"/>
    </row>
    <row r="6" spans="1:17" ht="14.25" customHeight="1" x14ac:dyDescent="0.2">
      <c r="C6" s="10" t="s">
        <v>88</v>
      </c>
      <c r="K6" s="9"/>
      <c r="Q6" s="145" t="s">
        <v>92</v>
      </c>
    </row>
    <row r="7" spans="1:17" ht="15.75" x14ac:dyDescent="0.25">
      <c r="H7" s="165" t="s">
        <v>206</v>
      </c>
      <c r="L7" s="11" t="s">
        <v>61</v>
      </c>
      <c r="M7" s="10" t="s">
        <v>58</v>
      </c>
      <c r="Q7" s="145" t="s">
        <v>93</v>
      </c>
    </row>
    <row r="8" spans="1:17" x14ac:dyDescent="0.2">
      <c r="A8" s="107" t="s">
        <v>167</v>
      </c>
      <c r="C8" s="269" t="s">
        <v>92</v>
      </c>
      <c r="D8" s="9" t="s">
        <v>208</v>
      </c>
      <c r="K8" s="9"/>
      <c r="L8" s="145"/>
      <c r="Q8" s="145" t="s">
        <v>94</v>
      </c>
    </row>
    <row r="9" spans="1:17" ht="13.5" thickBot="1" x14ac:dyDescent="0.25">
      <c r="K9" s="9"/>
      <c r="L9" s="145"/>
    </row>
    <row r="10" spans="1:17" ht="16.5" thickBot="1" x14ac:dyDescent="0.3">
      <c r="A10" s="270" t="s">
        <v>200</v>
      </c>
      <c r="B10" s="270"/>
      <c r="C10" s="270"/>
      <c r="D10" s="270"/>
      <c r="E10" s="270"/>
      <c r="F10" s="270"/>
      <c r="G10" s="270"/>
      <c r="K10" s="9"/>
      <c r="L10" s="145"/>
    </row>
    <row r="11" spans="1:17" ht="18" customHeight="1" x14ac:dyDescent="0.25">
      <c r="A11" s="13"/>
      <c r="B11" s="11"/>
      <c r="D11" s="14"/>
      <c r="K11" s="9"/>
      <c r="L11" s="145"/>
    </row>
    <row r="12" spans="1:17" ht="15.75" hidden="1" customHeight="1" x14ac:dyDescent="0.25">
      <c r="B12" s="5"/>
      <c r="E12" s="15"/>
      <c r="K12" s="9"/>
      <c r="L12" s="145"/>
    </row>
    <row r="13" spans="1:17" ht="15.75" hidden="1" customHeight="1" x14ac:dyDescent="0.25">
      <c r="B13" s="5"/>
      <c r="K13" s="9"/>
      <c r="L13" s="145"/>
    </row>
    <row r="14" spans="1:17" ht="12.75" hidden="1" customHeight="1" x14ac:dyDescent="0.2">
      <c r="E14" s="15"/>
      <c r="K14" s="9"/>
      <c r="L14" s="145"/>
    </row>
    <row r="15" spans="1:17" ht="12.75" hidden="1" customHeight="1" x14ac:dyDescent="0.25">
      <c r="A15" s="5"/>
      <c r="L15" s="146"/>
    </row>
    <row r="16" spans="1:17" ht="4.5" hidden="1" customHeight="1" x14ac:dyDescent="0.2">
      <c r="E16" s="15"/>
      <c r="L16" s="145"/>
    </row>
    <row r="17" spans="1:19" ht="15.75" x14ac:dyDescent="0.25">
      <c r="A17" s="305" t="s">
        <v>142</v>
      </c>
      <c r="B17" s="305"/>
      <c r="C17" s="304"/>
      <c r="D17" s="304"/>
      <c r="E17" s="304"/>
      <c r="F17" s="304"/>
      <c r="G17" s="304"/>
      <c r="H17" s="304"/>
      <c r="I17" s="304"/>
      <c r="J17" s="304"/>
      <c r="K17" s="304"/>
      <c r="L17" s="306"/>
      <c r="M17" s="307"/>
      <c r="N17" s="307"/>
      <c r="O17" s="307"/>
      <c r="P17" s="307"/>
      <c r="Q17" s="307"/>
      <c r="R17" s="307"/>
      <c r="S17" s="307"/>
    </row>
    <row r="18" spans="1:19" ht="15.75" x14ac:dyDescent="0.25">
      <c r="A18" s="5"/>
      <c r="B18" s="5"/>
      <c r="C18" s="16"/>
      <c r="D18" s="16"/>
      <c r="E18" s="16"/>
      <c r="F18" s="16"/>
      <c r="G18" s="16"/>
      <c r="H18" s="16"/>
      <c r="I18" s="16"/>
      <c r="J18" s="16"/>
      <c r="K18" s="16"/>
    </row>
    <row r="19" spans="1:19" ht="16.5" thickBot="1" x14ac:dyDescent="0.3">
      <c r="A19" s="5"/>
      <c r="B19" s="5"/>
      <c r="C19" s="16"/>
      <c r="D19" s="16"/>
      <c r="E19" s="16"/>
      <c r="F19" s="16"/>
      <c r="G19" s="16"/>
      <c r="H19" s="16"/>
      <c r="I19" s="16"/>
      <c r="J19" s="16"/>
      <c r="K19" s="16"/>
    </row>
    <row r="20" spans="1:19" ht="17.25" thickTop="1" thickBot="1" x14ac:dyDescent="0.3">
      <c r="C20" s="16"/>
      <c r="D20" s="16"/>
      <c r="E20" s="17" t="s">
        <v>108</v>
      </c>
      <c r="F20" s="18"/>
      <c r="G20" s="19"/>
      <c r="H20" s="19"/>
      <c r="I20" s="19"/>
      <c r="J20" s="18"/>
      <c r="K20" s="17" t="s">
        <v>109</v>
      </c>
      <c r="L20" s="18"/>
      <c r="M20" s="19"/>
      <c r="N20" s="19"/>
      <c r="O20" s="19"/>
      <c r="P20" s="18"/>
      <c r="Q20" s="55"/>
    </row>
    <row r="21" spans="1:19" ht="18.75" customHeight="1" thickTop="1" thickBot="1" x14ac:dyDescent="0.3">
      <c r="C21" s="16"/>
      <c r="D21" s="16"/>
      <c r="E21" s="20" t="s">
        <v>19</v>
      </c>
      <c r="F21" s="21"/>
      <c r="G21" s="308" t="s">
        <v>21</v>
      </c>
      <c r="H21" s="309"/>
      <c r="I21" s="22" t="s">
        <v>20</v>
      </c>
      <c r="J21" s="21"/>
      <c r="K21" s="20" t="s">
        <v>19</v>
      </c>
      <c r="L21" s="21"/>
      <c r="M21" s="308" t="s">
        <v>21</v>
      </c>
      <c r="N21" s="309"/>
      <c r="O21" s="22" t="s">
        <v>20</v>
      </c>
      <c r="P21" s="21"/>
      <c r="Q21" s="55"/>
    </row>
    <row r="22" spans="1:19" ht="30" customHeight="1" thickTop="1" x14ac:dyDescent="0.2">
      <c r="A22" s="23" t="s">
        <v>84</v>
      </c>
      <c r="B22" s="24" t="s">
        <v>1</v>
      </c>
      <c r="C22" s="24" t="s">
        <v>2</v>
      </c>
      <c r="D22" s="25" t="s">
        <v>52</v>
      </c>
      <c r="E22" s="26" t="s">
        <v>149</v>
      </c>
      <c r="F22" s="27" t="s">
        <v>152</v>
      </c>
      <c r="G22" s="26" t="s">
        <v>149</v>
      </c>
      <c r="H22" s="27" t="s">
        <v>152</v>
      </c>
      <c r="I22" s="26" t="s">
        <v>149</v>
      </c>
      <c r="J22" s="27" t="s">
        <v>152</v>
      </c>
      <c r="K22" s="26" t="s">
        <v>149</v>
      </c>
      <c r="L22" s="27" t="s">
        <v>152</v>
      </c>
      <c r="M22" s="26" t="s">
        <v>149</v>
      </c>
      <c r="N22" s="27" t="s">
        <v>152</v>
      </c>
      <c r="O22" s="26" t="s">
        <v>149</v>
      </c>
      <c r="P22" s="27" t="s">
        <v>152</v>
      </c>
      <c r="Q22" s="26" t="s">
        <v>153</v>
      </c>
      <c r="R22" s="155" t="s">
        <v>154</v>
      </c>
      <c r="S22" s="214" t="s">
        <v>183</v>
      </c>
    </row>
    <row r="23" spans="1:19" ht="15" customHeight="1" x14ac:dyDescent="0.2">
      <c r="A23" s="170" t="s">
        <v>4</v>
      </c>
      <c r="B23" s="29"/>
      <c r="C23" s="30"/>
      <c r="D23" s="217"/>
      <c r="E23" s="267"/>
      <c r="F23" s="159"/>
      <c r="G23" s="61"/>
      <c r="H23" s="159"/>
      <c r="I23" s="61"/>
      <c r="J23" s="159"/>
      <c r="K23" s="267"/>
      <c r="L23" s="159"/>
      <c r="M23" s="61"/>
      <c r="N23" s="159"/>
      <c r="O23" s="61"/>
      <c r="P23" s="159"/>
      <c r="Q23" s="293">
        <f>IF(C23=0,(B23*1*D23)/1000,IF(C23= " ", (B23*1*D23)/1000, (B23*C23*D23)/1000))+IF((E23*F23) +(G23*H23) +(I23*J23) =0,"0",(E23*F23) +(G23*H23) +(I23*J23))+IF((K23*L23)+(M23*N23)+(O23*P23)=0,"0",(K23*L23)+(M23*N23)+(O23*P23))</f>
        <v>0</v>
      </c>
      <c r="R23" s="143"/>
      <c r="S23" s="216"/>
    </row>
    <row r="24" spans="1:19" ht="15" customHeight="1" x14ac:dyDescent="0.2">
      <c r="A24" s="170" t="s">
        <v>76</v>
      </c>
      <c r="B24" s="29"/>
      <c r="C24" s="35"/>
      <c r="D24" s="36"/>
      <c r="E24" s="267"/>
      <c r="F24" s="159"/>
      <c r="G24" s="61"/>
      <c r="H24" s="159"/>
      <c r="I24" s="61"/>
      <c r="J24" s="159"/>
      <c r="K24" s="267"/>
      <c r="L24" s="159"/>
      <c r="M24" s="61"/>
      <c r="N24" s="159"/>
      <c r="O24" s="61"/>
      <c r="P24" s="159"/>
      <c r="Q24" s="293">
        <f t="shared" ref="Q24:Q25" si="0">IF(C24=0,(B24*1*D24)/1000,IF(C24= " ", (B24*1*D24)/1000, (B24*C24*D24)/1000))+IF((E24*F24) +(G24*H24) +(I24*J24) =0,"0",(E24*F24) +(G24*H24) +(I24*J24))+IF((K24*L24)+(M24*N24)+(O24*P24)=0,"0",(K24*L24)+(M24*N24)+(O24*P24))</f>
        <v>0</v>
      </c>
      <c r="R24" s="143"/>
      <c r="S24" s="216"/>
    </row>
    <row r="25" spans="1:19" ht="15" customHeight="1" x14ac:dyDescent="0.2">
      <c r="A25" s="170" t="s">
        <v>76</v>
      </c>
      <c r="B25" s="29"/>
      <c r="C25" s="35"/>
      <c r="D25" s="40"/>
      <c r="E25" s="267"/>
      <c r="F25" s="159"/>
      <c r="G25" s="61"/>
      <c r="H25" s="159"/>
      <c r="I25" s="61"/>
      <c r="J25" s="159"/>
      <c r="K25" s="267"/>
      <c r="L25" s="159"/>
      <c r="M25" s="61"/>
      <c r="N25" s="159"/>
      <c r="O25" s="61"/>
      <c r="P25" s="159"/>
      <c r="Q25" s="293">
        <f t="shared" si="0"/>
        <v>0</v>
      </c>
      <c r="R25" s="143"/>
      <c r="S25" s="216"/>
    </row>
    <row r="26" spans="1:19" ht="15" customHeight="1" x14ac:dyDescent="0.2">
      <c r="A26" s="170" t="s">
        <v>76</v>
      </c>
      <c r="B26" s="29"/>
      <c r="C26" s="35"/>
      <c r="D26" s="40"/>
      <c r="E26" s="267"/>
      <c r="F26" s="159"/>
      <c r="G26" s="61"/>
      <c r="H26" s="159"/>
      <c r="I26" s="61"/>
      <c r="J26" s="159"/>
      <c r="K26" s="267"/>
      <c r="L26" s="159"/>
      <c r="M26" s="61"/>
      <c r="N26" s="159"/>
      <c r="O26" s="61"/>
      <c r="P26" s="159"/>
      <c r="Q26" s="293">
        <f t="shared" ref="Q26" si="1">IF(C26=0,(B26*1*D26)/1000,IF(C26= " ", (B26*1*D26)/1000, (B26*C26*D26)/1000))+IF((E26*F26) +(G26*H26) +(I26*J26) =0,"0",(E26*F26) +(G26*H26) +(I26*J26))+IF((K26*L26)+(M26*N26)+(O26*P26)=0,"0",(K26*L26)+(M26*N26)+(O26*P26))</f>
        <v>0</v>
      </c>
      <c r="R26" s="143"/>
      <c r="S26" s="216"/>
    </row>
    <row r="27" spans="1:19" ht="15" customHeight="1" x14ac:dyDescent="0.2">
      <c r="A27" s="171" t="s">
        <v>150</v>
      </c>
      <c r="B27" s="162"/>
      <c r="C27" s="230"/>
      <c r="D27" s="230"/>
      <c r="E27" s="231"/>
      <c r="F27" s="232"/>
      <c r="G27" s="233"/>
      <c r="H27" s="232"/>
      <c r="I27" s="233"/>
      <c r="J27" s="232"/>
      <c r="K27" s="231"/>
      <c r="L27" s="232"/>
      <c r="M27" s="233"/>
      <c r="N27" s="232"/>
      <c r="O27" s="233"/>
      <c r="P27" s="232"/>
      <c r="Q27" s="294" t="s">
        <v>202</v>
      </c>
      <c r="R27" s="163"/>
      <c r="S27" s="261"/>
    </row>
    <row r="28" spans="1:19" ht="15" customHeight="1" thickBot="1" x14ac:dyDescent="0.25">
      <c r="A28" s="172" t="s">
        <v>29</v>
      </c>
      <c r="B28" s="292">
        <f>SUM(B23:B27)</f>
        <v>0</v>
      </c>
      <c r="C28" s="234"/>
      <c r="D28" s="234"/>
      <c r="E28" s="235"/>
      <c r="F28" s="236"/>
      <c r="G28" s="237"/>
      <c r="H28" s="236"/>
      <c r="I28" s="237"/>
      <c r="J28" s="236"/>
      <c r="K28" s="235"/>
      <c r="L28" s="236"/>
      <c r="M28" s="237"/>
      <c r="N28" s="236"/>
      <c r="O28" s="237"/>
      <c r="P28" s="236"/>
      <c r="Q28" s="295">
        <f>SUM(Q23:Q26)</f>
        <v>0</v>
      </c>
      <c r="R28" s="296">
        <f>SUM(R23:R27)</f>
        <v>0</v>
      </c>
      <c r="S28" s="297">
        <f>SUM(S23:S27)</f>
        <v>0</v>
      </c>
    </row>
    <row r="29" spans="1:19" ht="15" customHeight="1" thickTop="1" x14ac:dyDescent="0.2">
      <c r="B29" s="125"/>
      <c r="C29" s="158"/>
      <c r="D29" s="158"/>
      <c r="E29" s="66"/>
      <c r="F29" s="61"/>
      <c r="G29" s="66"/>
      <c r="H29" s="61"/>
      <c r="I29" s="66"/>
      <c r="J29" s="61"/>
      <c r="K29" s="66"/>
      <c r="L29" s="61"/>
      <c r="M29" s="66"/>
      <c r="N29" s="61"/>
      <c r="O29" s="66"/>
      <c r="P29" s="61"/>
      <c r="Q29" s="156"/>
      <c r="R29" s="157"/>
    </row>
    <row r="30" spans="1:19" ht="15" customHeight="1" thickBot="1" x14ac:dyDescent="0.25">
      <c r="A30" s="12" t="s">
        <v>160</v>
      </c>
    </row>
    <row r="31" spans="1:19" ht="15" customHeight="1" thickTop="1" thickBot="1" x14ac:dyDescent="0.3">
      <c r="C31" s="16"/>
      <c r="D31" s="16"/>
      <c r="E31" s="17" t="s">
        <v>108</v>
      </c>
      <c r="F31" s="18"/>
      <c r="G31" s="19"/>
      <c r="H31" s="19"/>
      <c r="I31" s="19"/>
      <c r="J31" s="18"/>
      <c r="K31" s="17" t="s">
        <v>109</v>
      </c>
      <c r="L31" s="18"/>
      <c r="M31" s="19"/>
      <c r="N31" s="19"/>
      <c r="O31" s="19"/>
      <c r="P31" s="18"/>
      <c r="Q31" s="55"/>
    </row>
    <row r="32" spans="1:19" ht="15" customHeight="1" thickTop="1" thickBot="1" x14ac:dyDescent="0.3">
      <c r="C32" s="16"/>
      <c r="D32" s="16"/>
      <c r="E32" s="20" t="s">
        <v>19</v>
      </c>
      <c r="F32" s="21"/>
      <c r="G32" s="308" t="s">
        <v>21</v>
      </c>
      <c r="H32" s="309"/>
      <c r="I32" s="22" t="s">
        <v>20</v>
      </c>
      <c r="J32" s="21"/>
      <c r="K32" s="20" t="s">
        <v>19</v>
      </c>
      <c r="L32" s="21"/>
      <c r="M32" s="308" t="s">
        <v>21</v>
      </c>
      <c r="N32" s="309"/>
      <c r="O32" s="22" t="s">
        <v>20</v>
      </c>
      <c r="P32" s="21"/>
      <c r="Q32" s="55"/>
    </row>
    <row r="33" spans="1:19" ht="30" customHeight="1" thickTop="1" x14ac:dyDescent="0.2">
      <c r="A33" s="23" t="s">
        <v>84</v>
      </c>
      <c r="B33" s="24" t="s">
        <v>1</v>
      </c>
      <c r="C33" s="24" t="s">
        <v>2</v>
      </c>
      <c r="D33" s="25" t="s">
        <v>52</v>
      </c>
      <c r="E33" s="26" t="s">
        <v>149</v>
      </c>
      <c r="F33" s="27" t="s">
        <v>152</v>
      </c>
      <c r="G33" s="26" t="s">
        <v>149</v>
      </c>
      <c r="H33" s="27" t="s">
        <v>152</v>
      </c>
      <c r="I33" s="26" t="s">
        <v>149</v>
      </c>
      <c r="J33" s="27" t="s">
        <v>152</v>
      </c>
      <c r="K33" s="26" t="s">
        <v>149</v>
      </c>
      <c r="L33" s="27" t="s">
        <v>152</v>
      </c>
      <c r="M33" s="26" t="s">
        <v>149</v>
      </c>
      <c r="N33" s="27" t="s">
        <v>152</v>
      </c>
      <c r="O33" s="26" t="s">
        <v>149</v>
      </c>
      <c r="P33" s="27" t="s">
        <v>152</v>
      </c>
      <c r="Q33" s="26" t="s">
        <v>153</v>
      </c>
      <c r="R33" s="155" t="s">
        <v>154</v>
      </c>
      <c r="S33" s="214" t="s">
        <v>183</v>
      </c>
    </row>
    <row r="34" spans="1:19" ht="15" customHeight="1" x14ac:dyDescent="0.2">
      <c r="A34" s="170" t="s">
        <v>7</v>
      </c>
      <c r="B34" s="29"/>
      <c r="C34" s="30"/>
      <c r="D34" s="31"/>
      <c r="E34" s="267"/>
      <c r="F34" s="159"/>
      <c r="G34" s="61"/>
      <c r="H34" s="159"/>
      <c r="I34" s="61"/>
      <c r="J34" s="159"/>
      <c r="K34" s="267"/>
      <c r="L34" s="159"/>
      <c r="M34" s="61"/>
      <c r="N34" s="159"/>
      <c r="O34" s="61"/>
      <c r="P34" s="159"/>
      <c r="Q34" s="293">
        <f>IF(C34=0,(B34*1*D34)/1000,IF(C34= " ", (B34*1*D34)/1000, (B34*C34*D34)/1000))+IF((E34*F34) +(G34*H34) +(I34*J34) =0,"0",(E34*F34) +(G34*H34) +(I34*J34))+IF((K34*L34)+(M34*N34)+(O34*P34)=0,"0",(K34*L34)+(M34*N34)+(O34*P34))</f>
        <v>0</v>
      </c>
      <c r="R34" s="143"/>
      <c r="S34" s="216"/>
    </row>
    <row r="35" spans="1:19" ht="15" customHeight="1" x14ac:dyDescent="0.2">
      <c r="A35" s="170" t="s">
        <v>76</v>
      </c>
      <c r="B35" s="29"/>
      <c r="C35" s="35"/>
      <c r="D35" s="36"/>
      <c r="E35" s="267"/>
      <c r="F35" s="159"/>
      <c r="G35" s="61"/>
      <c r="H35" s="159"/>
      <c r="I35" s="61"/>
      <c r="J35" s="159"/>
      <c r="K35" s="267"/>
      <c r="L35" s="159"/>
      <c r="M35" s="61"/>
      <c r="N35" s="159"/>
      <c r="O35" s="61"/>
      <c r="P35" s="159"/>
      <c r="Q35" s="293">
        <f t="shared" ref="Q35:Q37" si="2">IF(C35=0,(B35*1*D35)/1000,IF(C35= " ", (B35*1*D35)/1000, (B35*C35*D35)/1000))+IF((E35*F35) +(G35*H35) +(I35*J35) =0,"0",(E35*F35) +(G35*H35) +(I35*J35))+IF((K35*L35)+(M35*N35)+(O35*P35)=0,"0",(K35*L35)+(M35*N35)+(O35*P35))</f>
        <v>0</v>
      </c>
      <c r="R35" s="143"/>
      <c r="S35" s="216"/>
    </row>
    <row r="36" spans="1:19" ht="15" customHeight="1" x14ac:dyDescent="0.2">
      <c r="A36" s="170" t="s">
        <v>76</v>
      </c>
      <c r="B36" s="29"/>
      <c r="C36" s="35"/>
      <c r="D36" s="40"/>
      <c r="E36" s="267"/>
      <c r="F36" s="159"/>
      <c r="G36" s="61"/>
      <c r="H36" s="159"/>
      <c r="I36" s="61"/>
      <c r="J36" s="159"/>
      <c r="K36" s="267"/>
      <c r="L36" s="159"/>
      <c r="M36" s="61"/>
      <c r="N36" s="159"/>
      <c r="O36" s="61"/>
      <c r="P36" s="159"/>
      <c r="Q36" s="293">
        <f t="shared" si="2"/>
        <v>0</v>
      </c>
      <c r="R36" s="143"/>
      <c r="S36" s="216"/>
    </row>
    <row r="37" spans="1:19" ht="15" customHeight="1" x14ac:dyDescent="0.2">
      <c r="A37" s="170" t="s">
        <v>76</v>
      </c>
      <c r="B37" s="29"/>
      <c r="C37" s="35"/>
      <c r="D37" s="40"/>
      <c r="E37" s="267"/>
      <c r="F37" s="159"/>
      <c r="G37" s="61"/>
      <c r="H37" s="159"/>
      <c r="I37" s="61"/>
      <c r="J37" s="159"/>
      <c r="K37" s="267"/>
      <c r="L37" s="159"/>
      <c r="M37" s="61"/>
      <c r="N37" s="159"/>
      <c r="O37" s="61"/>
      <c r="P37" s="159"/>
      <c r="Q37" s="293">
        <f t="shared" si="2"/>
        <v>0</v>
      </c>
      <c r="R37" s="143"/>
      <c r="S37" s="216"/>
    </row>
    <row r="38" spans="1:19" ht="15" customHeight="1" x14ac:dyDescent="0.2">
      <c r="A38" s="170" t="s">
        <v>150</v>
      </c>
      <c r="B38" s="162"/>
      <c r="C38" s="238"/>
      <c r="D38" s="238"/>
      <c r="E38" s="239"/>
      <c r="F38" s="240"/>
      <c r="G38" s="241"/>
      <c r="H38" s="240"/>
      <c r="I38" s="241"/>
      <c r="J38" s="240"/>
      <c r="K38" s="239"/>
      <c r="L38" s="240"/>
      <c r="M38" s="241"/>
      <c r="N38" s="240"/>
      <c r="O38" s="241"/>
      <c r="P38" s="240"/>
      <c r="Q38" s="294" t="s">
        <v>202</v>
      </c>
      <c r="R38" s="163"/>
      <c r="S38" s="261"/>
    </row>
    <row r="39" spans="1:19" ht="15" customHeight="1" thickBot="1" x14ac:dyDescent="0.25">
      <c r="A39" s="173" t="s">
        <v>30</v>
      </c>
      <c r="B39" s="292">
        <f>SUM(B34:B38)</f>
        <v>0</v>
      </c>
      <c r="C39" s="234"/>
      <c r="D39" s="234"/>
      <c r="E39" s="235"/>
      <c r="F39" s="236"/>
      <c r="G39" s="237"/>
      <c r="H39" s="236"/>
      <c r="I39" s="237"/>
      <c r="J39" s="236"/>
      <c r="K39" s="235"/>
      <c r="L39" s="236"/>
      <c r="M39" s="237"/>
      <c r="N39" s="236"/>
      <c r="O39" s="237"/>
      <c r="P39" s="236"/>
      <c r="Q39" s="295">
        <f>SUM(Q34:Q37)</f>
        <v>0</v>
      </c>
      <c r="R39" s="296">
        <f>SUM(R34:R38)</f>
        <v>0</v>
      </c>
      <c r="S39" s="297">
        <f>SUM(S34:S38)</f>
        <v>0</v>
      </c>
    </row>
    <row r="40" spans="1:19" ht="15" customHeight="1" thickTop="1" thickBot="1" x14ac:dyDescent="0.25"/>
    <row r="41" spans="1:19" ht="15" customHeight="1" thickTop="1" thickBot="1" x14ac:dyDescent="0.3">
      <c r="C41" s="16"/>
      <c r="D41" s="16"/>
      <c r="E41" s="17" t="s">
        <v>108</v>
      </c>
      <c r="F41" s="18"/>
      <c r="G41" s="19"/>
      <c r="H41" s="19"/>
      <c r="I41" s="19"/>
      <c r="J41" s="18"/>
      <c r="K41" s="17" t="s">
        <v>109</v>
      </c>
      <c r="L41" s="18"/>
      <c r="M41" s="19"/>
      <c r="N41" s="19"/>
      <c r="O41" s="19"/>
      <c r="P41" s="18"/>
      <c r="Q41" s="55"/>
    </row>
    <row r="42" spans="1:19" ht="15" customHeight="1" thickTop="1" thickBot="1" x14ac:dyDescent="0.3">
      <c r="C42" s="16"/>
      <c r="D42" s="16"/>
      <c r="E42" s="20" t="s">
        <v>19</v>
      </c>
      <c r="F42" s="21"/>
      <c r="G42" s="308" t="s">
        <v>21</v>
      </c>
      <c r="H42" s="309"/>
      <c r="I42" s="22" t="s">
        <v>20</v>
      </c>
      <c r="J42" s="21"/>
      <c r="K42" s="20" t="s">
        <v>19</v>
      </c>
      <c r="L42" s="21"/>
      <c r="M42" s="308" t="s">
        <v>21</v>
      </c>
      <c r="N42" s="309"/>
      <c r="O42" s="22" t="s">
        <v>20</v>
      </c>
      <c r="P42" s="21"/>
      <c r="Q42" s="55"/>
    </row>
    <row r="43" spans="1:19" ht="30" customHeight="1" thickTop="1" x14ac:dyDescent="0.2">
      <c r="A43" s="23" t="s">
        <v>85</v>
      </c>
      <c r="B43" s="24" t="s">
        <v>1</v>
      </c>
      <c r="C43" s="24" t="s">
        <v>2</v>
      </c>
      <c r="D43" s="25" t="s">
        <v>52</v>
      </c>
      <c r="E43" s="26" t="s">
        <v>149</v>
      </c>
      <c r="F43" s="27" t="s">
        <v>152</v>
      </c>
      <c r="G43" s="26" t="s">
        <v>149</v>
      </c>
      <c r="H43" s="27" t="s">
        <v>152</v>
      </c>
      <c r="I43" s="26" t="s">
        <v>149</v>
      </c>
      <c r="J43" s="27" t="s">
        <v>152</v>
      </c>
      <c r="K43" s="26" t="s">
        <v>149</v>
      </c>
      <c r="L43" s="27" t="s">
        <v>152</v>
      </c>
      <c r="M43" s="26" t="s">
        <v>149</v>
      </c>
      <c r="N43" s="27" t="s">
        <v>152</v>
      </c>
      <c r="O43" s="26" t="s">
        <v>149</v>
      </c>
      <c r="P43" s="27" t="s">
        <v>152</v>
      </c>
      <c r="Q43" s="26" t="s">
        <v>153</v>
      </c>
      <c r="R43" s="155" t="s">
        <v>154</v>
      </c>
      <c r="S43" s="214" t="s">
        <v>183</v>
      </c>
    </row>
    <row r="44" spans="1:19" ht="15" customHeight="1" x14ac:dyDescent="0.2">
      <c r="A44" s="170" t="s">
        <v>31</v>
      </c>
      <c r="B44" s="29"/>
      <c r="C44" s="30"/>
      <c r="D44" s="31"/>
      <c r="E44" s="267"/>
      <c r="F44" s="159"/>
      <c r="G44" s="61"/>
      <c r="H44" s="159"/>
      <c r="I44" s="61"/>
      <c r="J44" s="159"/>
      <c r="K44" s="267"/>
      <c r="L44" s="159"/>
      <c r="M44" s="61"/>
      <c r="N44" s="159"/>
      <c r="O44" s="61"/>
      <c r="P44" s="159"/>
      <c r="Q44" s="293">
        <f>IF(C44=0,(B44*1*D44)/1000,IF(C44= " ", (B44*1*D44)/1000, (B44*C44*D44)/1000))+IF((E44*F44) +(G44*H44) +(I44*J44) =0,"0",(E44*F44) +(G44*H44) +(I44*J44))+IF((K44*L44)+(M44*N44)+(O44*P44)=0,"0",(K44*L44)+(M44*N44)+(O44*P44))</f>
        <v>0</v>
      </c>
      <c r="R44" s="143"/>
      <c r="S44" s="216"/>
    </row>
    <row r="45" spans="1:19" ht="15" customHeight="1" x14ac:dyDescent="0.2">
      <c r="A45" s="170" t="s">
        <v>76</v>
      </c>
      <c r="B45" s="29"/>
      <c r="C45" s="35"/>
      <c r="D45" s="36"/>
      <c r="E45" s="267"/>
      <c r="F45" s="159"/>
      <c r="G45" s="61"/>
      <c r="H45" s="159"/>
      <c r="I45" s="61"/>
      <c r="J45" s="159"/>
      <c r="K45" s="267"/>
      <c r="L45" s="159"/>
      <c r="M45" s="61"/>
      <c r="N45" s="159"/>
      <c r="O45" s="61"/>
      <c r="P45" s="159"/>
      <c r="Q45" s="293">
        <f t="shared" ref="Q45:Q47" si="3">IF(C45=0,(B45*1*D45)/1000,IF(C45= " ", (B45*1*D45)/1000, (B45*C45*D45)/1000))+IF((E45*F45) +(G45*H45) +(I45*J45) =0,"0",(E45*F45) +(G45*H45) +(I45*J45))+IF((K45*L45)+(M45*N45)+(O45*P45)=0,"0",(K45*L45)+(M45*N45)+(O45*P45))</f>
        <v>0</v>
      </c>
      <c r="R45" s="143"/>
      <c r="S45" s="216"/>
    </row>
    <row r="46" spans="1:19" ht="15" customHeight="1" x14ac:dyDescent="0.2">
      <c r="A46" s="170" t="s">
        <v>76</v>
      </c>
      <c r="B46" s="29"/>
      <c r="C46" s="35"/>
      <c r="D46" s="40"/>
      <c r="E46" s="267"/>
      <c r="F46" s="159"/>
      <c r="G46" s="61"/>
      <c r="H46" s="159"/>
      <c r="I46" s="61"/>
      <c r="J46" s="159"/>
      <c r="K46" s="267"/>
      <c r="L46" s="159"/>
      <c r="M46" s="61"/>
      <c r="N46" s="159"/>
      <c r="O46" s="61"/>
      <c r="P46" s="159"/>
      <c r="Q46" s="293">
        <f t="shared" si="3"/>
        <v>0</v>
      </c>
      <c r="R46" s="143"/>
      <c r="S46" s="216"/>
    </row>
    <row r="47" spans="1:19" ht="15" customHeight="1" x14ac:dyDescent="0.2">
      <c r="A47" s="170" t="s">
        <v>76</v>
      </c>
      <c r="B47" s="29"/>
      <c r="C47" s="35"/>
      <c r="D47" s="40"/>
      <c r="E47" s="267"/>
      <c r="F47" s="159"/>
      <c r="G47" s="61"/>
      <c r="H47" s="159"/>
      <c r="I47" s="61"/>
      <c r="J47" s="159"/>
      <c r="K47" s="267"/>
      <c r="L47" s="159"/>
      <c r="M47" s="61"/>
      <c r="N47" s="159"/>
      <c r="O47" s="61"/>
      <c r="P47" s="159"/>
      <c r="Q47" s="293">
        <f t="shared" si="3"/>
        <v>0</v>
      </c>
      <c r="R47" s="143"/>
      <c r="S47" s="216"/>
    </row>
    <row r="48" spans="1:19" ht="15" customHeight="1" x14ac:dyDescent="0.2">
      <c r="A48" s="171" t="s">
        <v>150</v>
      </c>
      <c r="B48" s="162"/>
      <c r="C48" s="238"/>
      <c r="D48" s="238"/>
      <c r="E48" s="239"/>
      <c r="F48" s="240"/>
      <c r="G48" s="241"/>
      <c r="H48" s="240"/>
      <c r="I48" s="241"/>
      <c r="J48" s="240"/>
      <c r="K48" s="239"/>
      <c r="L48" s="240"/>
      <c r="M48" s="241"/>
      <c r="N48" s="240"/>
      <c r="O48" s="241"/>
      <c r="P48" s="240"/>
      <c r="Q48" s="294" t="s">
        <v>202</v>
      </c>
      <c r="R48" s="163"/>
      <c r="S48" s="261"/>
    </row>
    <row r="49" spans="1:19" ht="15" customHeight="1" thickBot="1" x14ac:dyDescent="0.25">
      <c r="A49" s="172" t="s">
        <v>32</v>
      </c>
      <c r="B49" s="292">
        <f>SUM(B44:B48)</f>
        <v>0</v>
      </c>
      <c r="C49" s="242"/>
      <c r="D49" s="242"/>
      <c r="E49" s="243"/>
      <c r="F49" s="244"/>
      <c r="G49" s="245"/>
      <c r="H49" s="244"/>
      <c r="I49" s="245"/>
      <c r="J49" s="244"/>
      <c r="K49" s="243"/>
      <c r="L49" s="244"/>
      <c r="M49" s="245"/>
      <c r="N49" s="244"/>
      <c r="O49" s="245"/>
      <c r="P49" s="244"/>
      <c r="Q49" s="295">
        <f>SUM(Q44:Q47)</f>
        <v>0</v>
      </c>
      <c r="R49" s="296">
        <f>SUM(R44:R48)</f>
        <v>0</v>
      </c>
      <c r="S49" s="297">
        <f>SUM(S44:S48)</f>
        <v>0</v>
      </c>
    </row>
    <row r="50" spans="1:19" ht="15" customHeight="1" thickTop="1" thickBot="1" x14ac:dyDescent="0.25"/>
    <row r="51" spans="1:19" ht="15" customHeight="1" thickTop="1" thickBot="1" x14ac:dyDescent="0.3">
      <c r="C51" s="16"/>
      <c r="D51" s="16"/>
      <c r="E51" s="17" t="s">
        <v>108</v>
      </c>
      <c r="F51" s="18"/>
      <c r="G51" s="19"/>
      <c r="H51" s="19"/>
      <c r="I51" s="19"/>
      <c r="J51" s="18"/>
      <c r="K51" s="17" t="s">
        <v>109</v>
      </c>
      <c r="L51" s="18"/>
      <c r="M51" s="19"/>
      <c r="N51" s="19"/>
      <c r="O51" s="19"/>
      <c r="P51" s="18"/>
      <c r="Q51" s="55"/>
    </row>
    <row r="52" spans="1:19" ht="15" customHeight="1" thickTop="1" thickBot="1" x14ac:dyDescent="0.3">
      <c r="C52" s="16"/>
      <c r="D52" s="16"/>
      <c r="E52" s="20" t="s">
        <v>19</v>
      </c>
      <c r="F52" s="21"/>
      <c r="G52" s="308" t="s">
        <v>21</v>
      </c>
      <c r="H52" s="309"/>
      <c r="I52" s="22" t="s">
        <v>20</v>
      </c>
      <c r="J52" s="21"/>
      <c r="K52" s="20" t="s">
        <v>19</v>
      </c>
      <c r="L52" s="21"/>
      <c r="M52" s="308" t="s">
        <v>21</v>
      </c>
      <c r="N52" s="309"/>
      <c r="O52" s="22" t="s">
        <v>20</v>
      </c>
      <c r="P52" s="21"/>
      <c r="Q52" s="55"/>
    </row>
    <row r="53" spans="1:19" ht="30" customHeight="1" thickTop="1" x14ac:dyDescent="0.2">
      <c r="A53" s="23" t="s">
        <v>86</v>
      </c>
      <c r="B53" s="24" t="s">
        <v>1</v>
      </c>
      <c r="C53" s="24" t="s">
        <v>2</v>
      </c>
      <c r="D53" s="25" t="s">
        <v>52</v>
      </c>
      <c r="E53" s="26" t="s">
        <v>149</v>
      </c>
      <c r="F53" s="27" t="s">
        <v>152</v>
      </c>
      <c r="G53" s="26" t="s">
        <v>149</v>
      </c>
      <c r="H53" s="27" t="s">
        <v>152</v>
      </c>
      <c r="I53" s="26" t="s">
        <v>149</v>
      </c>
      <c r="J53" s="27" t="s">
        <v>152</v>
      </c>
      <c r="K53" s="26" t="s">
        <v>149</v>
      </c>
      <c r="L53" s="27" t="s">
        <v>152</v>
      </c>
      <c r="M53" s="26" t="s">
        <v>149</v>
      </c>
      <c r="N53" s="27" t="s">
        <v>152</v>
      </c>
      <c r="O53" s="26" t="s">
        <v>149</v>
      </c>
      <c r="P53" s="27" t="s">
        <v>152</v>
      </c>
      <c r="Q53" s="26" t="s">
        <v>153</v>
      </c>
      <c r="R53" s="155" t="s">
        <v>154</v>
      </c>
      <c r="S53" s="214" t="s">
        <v>183</v>
      </c>
    </row>
    <row r="54" spans="1:19" ht="15" customHeight="1" x14ac:dyDescent="0.2">
      <c r="A54" s="170" t="s">
        <v>33</v>
      </c>
      <c r="B54" s="29"/>
      <c r="C54" s="30"/>
      <c r="D54" s="31"/>
      <c r="E54" s="267"/>
      <c r="F54" s="159"/>
      <c r="G54" s="61"/>
      <c r="H54" s="159"/>
      <c r="I54" s="61"/>
      <c r="J54" s="159"/>
      <c r="K54" s="267"/>
      <c r="L54" s="159"/>
      <c r="M54" s="61"/>
      <c r="N54" s="159"/>
      <c r="O54" s="61"/>
      <c r="P54" s="159"/>
      <c r="Q54" s="293">
        <f>IF(C54=0,(B54*1*D54)/1000,IF(C54= " ", (B54*1*D54)/1000, (B54*C54*D54)/1000))+IF((E54*F54) +(G54*H54) +(I54*J54) =0,"0",(E54*F54) +(G54*H54) +(I54*J54))+IF((K54*L54)+(M54*N54)+(O54*P54)=0,"0",(K54*L54)+(M54*N54)+(O54*P54))</f>
        <v>0</v>
      </c>
      <c r="R54" s="143"/>
      <c r="S54" s="216"/>
    </row>
    <row r="55" spans="1:19" ht="15" customHeight="1" x14ac:dyDescent="0.2">
      <c r="A55" s="170" t="s">
        <v>76</v>
      </c>
      <c r="B55" s="29"/>
      <c r="C55" s="35"/>
      <c r="D55" s="36"/>
      <c r="E55" s="267"/>
      <c r="F55" s="159"/>
      <c r="G55" s="61"/>
      <c r="H55" s="159"/>
      <c r="I55" s="61"/>
      <c r="J55" s="159"/>
      <c r="K55" s="267"/>
      <c r="L55" s="159"/>
      <c r="M55" s="61"/>
      <c r="N55" s="159"/>
      <c r="O55" s="61"/>
      <c r="P55" s="159"/>
      <c r="Q55" s="293">
        <f t="shared" ref="Q55:Q57" si="4">IF(C55=0,(B55*1*D55)/1000,IF(C55= " ", (B55*1*D55)/1000, (B55*C55*D55)/1000))+IF((E55*F55) +(G55*H55) +(I55*J55) =0,"0",(E55*F55) +(G55*H55) +(I55*J55))+IF((K55*L55)+(M55*N55)+(O55*P55)=0,"0",(K55*L55)+(M55*N55)+(O55*P55))</f>
        <v>0</v>
      </c>
      <c r="R55" s="143"/>
      <c r="S55" s="216"/>
    </row>
    <row r="56" spans="1:19" ht="15" customHeight="1" x14ac:dyDescent="0.2">
      <c r="A56" s="170" t="s">
        <v>76</v>
      </c>
      <c r="B56" s="29"/>
      <c r="C56" s="35"/>
      <c r="D56" s="40"/>
      <c r="E56" s="267"/>
      <c r="F56" s="159"/>
      <c r="G56" s="61"/>
      <c r="H56" s="159"/>
      <c r="I56" s="61"/>
      <c r="J56" s="159"/>
      <c r="K56" s="267"/>
      <c r="L56" s="159"/>
      <c r="M56" s="61"/>
      <c r="N56" s="159"/>
      <c r="O56" s="61"/>
      <c r="P56" s="159"/>
      <c r="Q56" s="293">
        <f t="shared" si="4"/>
        <v>0</v>
      </c>
      <c r="R56" s="143"/>
      <c r="S56" s="216"/>
    </row>
    <row r="57" spans="1:19" ht="15" customHeight="1" x14ac:dyDescent="0.2">
      <c r="A57" s="170" t="s">
        <v>76</v>
      </c>
      <c r="B57" s="29"/>
      <c r="C57" s="35"/>
      <c r="D57" s="40"/>
      <c r="E57" s="267"/>
      <c r="F57" s="159"/>
      <c r="G57" s="61"/>
      <c r="H57" s="159"/>
      <c r="I57" s="61"/>
      <c r="J57" s="159"/>
      <c r="K57" s="267"/>
      <c r="L57" s="159"/>
      <c r="M57" s="61"/>
      <c r="N57" s="159"/>
      <c r="O57" s="61"/>
      <c r="P57" s="159"/>
      <c r="Q57" s="293">
        <f t="shared" si="4"/>
        <v>0</v>
      </c>
      <c r="R57" s="143"/>
      <c r="S57" s="216"/>
    </row>
    <row r="58" spans="1:19" ht="15" customHeight="1" x14ac:dyDescent="0.2">
      <c r="A58" s="171" t="s">
        <v>150</v>
      </c>
      <c r="B58" s="162"/>
      <c r="C58" s="238"/>
      <c r="D58" s="238"/>
      <c r="E58" s="239"/>
      <c r="F58" s="240"/>
      <c r="G58" s="241"/>
      <c r="H58" s="240"/>
      <c r="I58" s="241"/>
      <c r="J58" s="240"/>
      <c r="K58" s="239"/>
      <c r="L58" s="240"/>
      <c r="M58" s="241"/>
      <c r="N58" s="240"/>
      <c r="O58" s="241"/>
      <c r="P58" s="240"/>
      <c r="Q58" s="294" t="s">
        <v>202</v>
      </c>
      <c r="R58" s="163"/>
      <c r="S58" s="261"/>
    </row>
    <row r="59" spans="1:19" ht="15" customHeight="1" thickBot="1" x14ac:dyDescent="0.25">
      <c r="A59" s="172" t="s">
        <v>34</v>
      </c>
      <c r="B59" s="292">
        <f>SUM(B54:B58)</f>
        <v>0</v>
      </c>
      <c r="C59" s="242"/>
      <c r="D59" s="242"/>
      <c r="E59" s="243"/>
      <c r="F59" s="244"/>
      <c r="G59" s="245"/>
      <c r="H59" s="244"/>
      <c r="I59" s="245"/>
      <c r="J59" s="244"/>
      <c r="K59" s="243"/>
      <c r="L59" s="244"/>
      <c r="M59" s="245"/>
      <c r="N59" s="244"/>
      <c r="O59" s="245"/>
      <c r="P59" s="244"/>
      <c r="Q59" s="295">
        <f>SUM(Q54:Q57)</f>
        <v>0</v>
      </c>
      <c r="R59" s="296">
        <f>SUM(R54:R58)</f>
        <v>0</v>
      </c>
      <c r="S59" s="297">
        <f>SUM(S54:S58)</f>
        <v>0</v>
      </c>
    </row>
    <row r="60" spans="1:19" ht="15" customHeight="1" thickTop="1" thickBot="1" x14ac:dyDescent="0.25"/>
    <row r="61" spans="1:19" ht="15" customHeight="1" thickTop="1" thickBot="1" x14ac:dyDescent="0.3">
      <c r="C61" s="16"/>
      <c r="D61" s="16"/>
      <c r="E61" s="17" t="s">
        <v>108</v>
      </c>
      <c r="F61" s="18"/>
      <c r="G61" s="19"/>
      <c r="H61" s="19"/>
      <c r="I61" s="19"/>
      <c r="J61" s="18"/>
      <c r="K61" s="17" t="s">
        <v>109</v>
      </c>
      <c r="L61" s="18"/>
      <c r="M61" s="19"/>
      <c r="N61" s="19"/>
      <c r="O61" s="19"/>
      <c r="P61" s="18"/>
      <c r="Q61" s="55"/>
    </row>
    <row r="62" spans="1:19" ht="15" customHeight="1" thickTop="1" thickBot="1" x14ac:dyDescent="0.3">
      <c r="C62" s="16"/>
      <c r="D62" s="16"/>
      <c r="E62" s="20" t="s">
        <v>19</v>
      </c>
      <c r="F62" s="178"/>
      <c r="G62" s="308" t="s">
        <v>21</v>
      </c>
      <c r="H62" s="309"/>
      <c r="I62" s="22" t="s">
        <v>20</v>
      </c>
      <c r="J62" s="21"/>
      <c r="K62" s="20" t="s">
        <v>19</v>
      </c>
      <c r="L62" s="21"/>
      <c r="M62" s="308" t="s">
        <v>21</v>
      </c>
      <c r="N62" s="309"/>
      <c r="O62" s="22" t="s">
        <v>20</v>
      </c>
      <c r="P62" s="21"/>
      <c r="Q62" s="55"/>
    </row>
    <row r="63" spans="1:19" ht="29.25" customHeight="1" thickTop="1" x14ac:dyDescent="0.2">
      <c r="A63" s="23" t="s">
        <v>84</v>
      </c>
      <c r="B63" s="24" t="s">
        <v>1</v>
      </c>
      <c r="C63" s="24" t="s">
        <v>2</v>
      </c>
      <c r="D63" s="70" t="s">
        <v>52</v>
      </c>
      <c r="E63" s="26" t="s">
        <v>149</v>
      </c>
      <c r="F63" s="179" t="s">
        <v>152</v>
      </c>
      <c r="G63" s="26" t="s">
        <v>149</v>
      </c>
      <c r="H63" s="27" t="s">
        <v>152</v>
      </c>
      <c r="I63" s="26" t="s">
        <v>149</v>
      </c>
      <c r="J63" s="27" t="s">
        <v>152</v>
      </c>
      <c r="K63" s="26" t="s">
        <v>149</v>
      </c>
      <c r="L63" s="27" t="s">
        <v>152</v>
      </c>
      <c r="M63" s="26" t="s">
        <v>149</v>
      </c>
      <c r="N63" s="27" t="s">
        <v>152</v>
      </c>
      <c r="O63" s="26" t="s">
        <v>149</v>
      </c>
      <c r="P63" s="27" t="s">
        <v>152</v>
      </c>
      <c r="Q63" s="26" t="s">
        <v>153</v>
      </c>
      <c r="R63" s="155" t="s">
        <v>154</v>
      </c>
      <c r="S63" s="215" t="s">
        <v>183</v>
      </c>
    </row>
    <row r="64" spans="1:19" ht="15" customHeight="1" x14ac:dyDescent="0.2">
      <c r="A64" s="170" t="s">
        <v>8</v>
      </c>
      <c r="B64" s="29"/>
      <c r="C64" s="30"/>
      <c r="D64" s="31"/>
      <c r="E64" s="267"/>
      <c r="F64" s="159"/>
      <c r="G64" s="61"/>
      <c r="H64" s="159"/>
      <c r="I64" s="61"/>
      <c r="J64" s="159"/>
      <c r="K64" s="267"/>
      <c r="L64" s="159"/>
      <c r="M64" s="61"/>
      <c r="N64" s="159"/>
      <c r="O64" s="61"/>
      <c r="P64" s="159"/>
      <c r="Q64" s="293">
        <f>IF(C64=0,(B64*1*D64)/1000,IF(C64= " ", (B64*1*D64)/1000, (B64*C64*D64)/1000))+IF((E64*F64) +(G64*H64) +(I64*J64) =0,"0",(E64*F64) +(G64*H64) +(I64*J64))+IF((K64*L64)+(M64*N64)+(O64*P64)=0,"0",(K64*L64)+(M64*N64)+(O64*P64))</f>
        <v>0</v>
      </c>
      <c r="R64" s="143"/>
      <c r="S64" s="216"/>
    </row>
    <row r="65" spans="1:19" ht="15" customHeight="1" x14ac:dyDescent="0.2">
      <c r="A65" s="174" t="s">
        <v>83</v>
      </c>
      <c r="B65" s="29"/>
      <c r="C65" s="30"/>
      <c r="D65" s="31"/>
      <c r="E65" s="267"/>
      <c r="F65" s="159"/>
      <c r="G65" s="61"/>
      <c r="H65" s="159"/>
      <c r="I65" s="61"/>
      <c r="J65" s="159"/>
      <c r="K65" s="267"/>
      <c r="L65" s="159"/>
      <c r="M65" s="61"/>
      <c r="N65" s="159"/>
      <c r="O65" s="61"/>
      <c r="P65" s="159"/>
      <c r="Q65" s="293">
        <f t="shared" ref="Q65:Q73" si="5">IF(C65=0,(B65*1*D65)/1000,IF(C65= " ", (B65*1*D65)/1000, (B65*C65*D65)/1000))+IF((E65*F65) +(G65*H65) +(I65*J65) =0,"0",(E65*F65) +(G65*H65) +(I65*J65))+IF((K65*L65)+(M65*N65)+(O65*P65)=0,"0",(K65*L65)+(M65*N65)+(O65*P65))</f>
        <v>0</v>
      </c>
      <c r="R65" s="143"/>
      <c r="S65" s="216"/>
    </row>
    <row r="66" spans="1:19" ht="15" customHeight="1" x14ac:dyDescent="0.2">
      <c r="A66" s="170" t="s">
        <v>76</v>
      </c>
      <c r="B66" s="29"/>
      <c r="C66" s="30"/>
      <c r="D66" s="31"/>
      <c r="E66" s="267"/>
      <c r="F66" s="159"/>
      <c r="G66" s="61"/>
      <c r="H66" s="159"/>
      <c r="I66" s="61"/>
      <c r="J66" s="159"/>
      <c r="K66" s="267"/>
      <c r="L66" s="159"/>
      <c r="M66" s="61"/>
      <c r="N66" s="159"/>
      <c r="O66" s="61"/>
      <c r="P66" s="159"/>
      <c r="Q66" s="293">
        <f t="shared" si="5"/>
        <v>0</v>
      </c>
      <c r="R66" s="143"/>
      <c r="S66" s="216"/>
    </row>
    <row r="67" spans="1:19" ht="15" customHeight="1" x14ac:dyDescent="0.2">
      <c r="A67" s="170" t="s">
        <v>76</v>
      </c>
      <c r="B67" s="29"/>
      <c r="C67" s="30"/>
      <c r="D67" s="31"/>
      <c r="E67" s="267"/>
      <c r="F67" s="159"/>
      <c r="G67" s="61"/>
      <c r="H67" s="159"/>
      <c r="I67" s="61"/>
      <c r="J67" s="159"/>
      <c r="K67" s="267"/>
      <c r="L67" s="159"/>
      <c r="M67" s="61"/>
      <c r="N67" s="159"/>
      <c r="O67" s="61"/>
      <c r="P67" s="159"/>
      <c r="Q67" s="293">
        <f t="shared" si="5"/>
        <v>0</v>
      </c>
      <c r="R67" s="143"/>
      <c r="S67" s="216"/>
    </row>
    <row r="68" spans="1:19" ht="15" customHeight="1" x14ac:dyDescent="0.2">
      <c r="A68" s="170" t="s">
        <v>76</v>
      </c>
      <c r="B68" s="29"/>
      <c r="C68" s="30"/>
      <c r="D68" s="31"/>
      <c r="E68" s="267"/>
      <c r="F68" s="159"/>
      <c r="G68" s="61"/>
      <c r="H68" s="159"/>
      <c r="I68" s="61"/>
      <c r="J68" s="159"/>
      <c r="K68" s="267"/>
      <c r="L68" s="159"/>
      <c r="M68" s="61"/>
      <c r="N68" s="159"/>
      <c r="O68" s="61"/>
      <c r="P68" s="159"/>
      <c r="Q68" s="293">
        <f t="shared" si="5"/>
        <v>0</v>
      </c>
      <c r="R68" s="143"/>
      <c r="S68" s="216"/>
    </row>
    <row r="69" spans="1:19" ht="15" customHeight="1" x14ac:dyDescent="0.2">
      <c r="A69" s="170" t="s">
        <v>101</v>
      </c>
      <c r="B69" s="29"/>
      <c r="C69" s="30"/>
      <c r="D69" s="31"/>
      <c r="E69" s="267"/>
      <c r="F69" s="159"/>
      <c r="G69" s="61"/>
      <c r="H69" s="159"/>
      <c r="I69" s="61"/>
      <c r="J69" s="159"/>
      <c r="K69" s="267"/>
      <c r="L69" s="159"/>
      <c r="M69" s="61"/>
      <c r="N69" s="159"/>
      <c r="O69" s="61"/>
      <c r="P69" s="159"/>
      <c r="Q69" s="293">
        <f t="shared" si="5"/>
        <v>0</v>
      </c>
      <c r="R69" s="143"/>
      <c r="S69" s="216"/>
    </row>
    <row r="70" spans="1:19" ht="15" customHeight="1" x14ac:dyDescent="0.2">
      <c r="A70" s="170" t="s">
        <v>102</v>
      </c>
      <c r="B70" s="29"/>
      <c r="C70" s="30"/>
      <c r="D70" s="31"/>
      <c r="E70" s="267"/>
      <c r="F70" s="159"/>
      <c r="G70" s="61"/>
      <c r="H70" s="159"/>
      <c r="I70" s="61"/>
      <c r="J70" s="159"/>
      <c r="K70" s="267"/>
      <c r="L70" s="159"/>
      <c r="M70" s="61"/>
      <c r="N70" s="159"/>
      <c r="O70" s="61"/>
      <c r="P70" s="159"/>
      <c r="Q70" s="293">
        <f t="shared" si="5"/>
        <v>0</v>
      </c>
      <c r="R70" s="143"/>
      <c r="S70" s="216"/>
    </row>
    <row r="71" spans="1:19" ht="15" customHeight="1" x14ac:dyDescent="0.2">
      <c r="A71" s="170" t="s">
        <v>103</v>
      </c>
      <c r="B71" s="29"/>
      <c r="C71" s="30"/>
      <c r="D71" s="31"/>
      <c r="E71" s="267"/>
      <c r="F71" s="159"/>
      <c r="G71" s="61"/>
      <c r="H71" s="159"/>
      <c r="I71" s="61"/>
      <c r="J71" s="159"/>
      <c r="K71" s="267"/>
      <c r="L71" s="159"/>
      <c r="M71" s="61"/>
      <c r="N71" s="159"/>
      <c r="O71" s="61"/>
      <c r="P71" s="159"/>
      <c r="Q71" s="293">
        <f t="shared" si="5"/>
        <v>0</v>
      </c>
      <c r="R71" s="143"/>
      <c r="S71" s="216"/>
    </row>
    <row r="72" spans="1:19" ht="15" customHeight="1" x14ac:dyDescent="0.2">
      <c r="A72" s="170" t="s">
        <v>104</v>
      </c>
      <c r="B72" s="29"/>
      <c r="C72" s="30"/>
      <c r="D72" s="31"/>
      <c r="E72" s="267"/>
      <c r="F72" s="159"/>
      <c r="G72" s="61"/>
      <c r="H72" s="159"/>
      <c r="I72" s="61"/>
      <c r="J72" s="159"/>
      <c r="K72" s="267"/>
      <c r="L72" s="159"/>
      <c r="M72" s="61"/>
      <c r="N72" s="159"/>
      <c r="O72" s="61"/>
      <c r="P72" s="159"/>
      <c r="Q72" s="293">
        <f t="shared" si="5"/>
        <v>0</v>
      </c>
      <c r="R72" s="143"/>
      <c r="S72" s="216"/>
    </row>
    <row r="73" spans="1:19" ht="15" customHeight="1" x14ac:dyDescent="0.2">
      <c r="A73" s="170" t="s">
        <v>105</v>
      </c>
      <c r="B73" s="29"/>
      <c r="C73" s="30"/>
      <c r="D73" s="31"/>
      <c r="E73" s="267"/>
      <c r="F73" s="159"/>
      <c r="G73" s="61"/>
      <c r="H73" s="159"/>
      <c r="I73" s="61"/>
      <c r="J73" s="159"/>
      <c r="K73" s="267"/>
      <c r="L73" s="159"/>
      <c r="M73" s="61"/>
      <c r="N73" s="159"/>
      <c r="O73" s="61"/>
      <c r="P73" s="159"/>
      <c r="Q73" s="293">
        <f t="shared" si="5"/>
        <v>0</v>
      </c>
      <c r="R73" s="143"/>
      <c r="S73" s="216"/>
    </row>
    <row r="74" spans="1:19" ht="15" customHeight="1" x14ac:dyDescent="0.2">
      <c r="A74" s="171" t="s">
        <v>150</v>
      </c>
      <c r="B74" s="162"/>
      <c r="C74" s="238"/>
      <c r="D74" s="238"/>
      <c r="E74" s="239"/>
      <c r="F74" s="240"/>
      <c r="G74" s="241"/>
      <c r="H74" s="240"/>
      <c r="I74" s="241"/>
      <c r="J74" s="246"/>
      <c r="K74" s="241"/>
      <c r="L74" s="246"/>
      <c r="M74" s="241"/>
      <c r="N74" s="240"/>
      <c r="O74" s="241"/>
      <c r="P74" s="246"/>
      <c r="Q74" s="294" t="s">
        <v>202</v>
      </c>
      <c r="R74" s="163"/>
      <c r="S74" s="261"/>
    </row>
    <row r="75" spans="1:19" ht="15" customHeight="1" thickBot="1" x14ac:dyDescent="0.25">
      <c r="A75" s="172" t="s">
        <v>35</v>
      </c>
      <c r="B75" s="292">
        <f>SUM(B64:B74)</f>
        <v>0</v>
      </c>
      <c r="C75" s="234"/>
      <c r="D75" s="234"/>
      <c r="E75" s="243"/>
      <c r="F75" s="244"/>
      <c r="G75" s="237"/>
      <c r="H75" s="236"/>
      <c r="I75" s="237"/>
      <c r="J75" s="247"/>
      <c r="K75" s="237"/>
      <c r="L75" s="247"/>
      <c r="M75" s="237"/>
      <c r="N75" s="236"/>
      <c r="O75" s="237"/>
      <c r="P75" s="247"/>
      <c r="Q75" s="295">
        <f>SUM(Q64:Q73)</f>
        <v>0</v>
      </c>
      <c r="R75" s="296">
        <f>SUM(R64:R74)</f>
        <v>0</v>
      </c>
      <c r="S75" s="297">
        <f>SUM(S64:S74)</f>
        <v>0</v>
      </c>
    </row>
    <row r="76" spans="1:19" ht="15" customHeight="1" thickTop="1" x14ac:dyDescent="0.25">
      <c r="L76" s="54" t="s">
        <v>26</v>
      </c>
    </row>
    <row r="78" spans="1:19" ht="15.75" x14ac:dyDescent="0.25">
      <c r="A78" s="305" t="s">
        <v>157</v>
      </c>
      <c r="B78" s="305"/>
      <c r="C78" s="304"/>
      <c r="D78" s="304"/>
      <c r="E78" s="304"/>
      <c r="F78" s="304"/>
      <c r="G78" s="304"/>
      <c r="H78" s="304"/>
      <c r="I78" s="304"/>
      <c r="J78" s="304"/>
      <c r="K78" s="304"/>
      <c r="L78" s="306"/>
      <c r="M78" s="307"/>
      <c r="N78" s="307"/>
      <c r="O78" s="307"/>
      <c r="P78" s="307"/>
      <c r="Q78" s="307"/>
      <c r="R78" s="307"/>
      <c r="S78" s="307"/>
    </row>
    <row r="79" spans="1:19" ht="20.25" customHeight="1" thickBot="1" x14ac:dyDescent="0.25">
      <c r="A79" s="55" t="s">
        <v>36</v>
      </c>
    </row>
    <row r="80" spans="1:19" ht="57" customHeight="1" thickTop="1" x14ac:dyDescent="0.2">
      <c r="A80" s="161" t="s">
        <v>37</v>
      </c>
      <c r="B80" s="24" t="s">
        <v>1</v>
      </c>
      <c r="C80" s="28" t="s">
        <v>2</v>
      </c>
      <c r="D80" s="24" t="s">
        <v>52</v>
      </c>
      <c r="E80" s="331" t="s">
        <v>155</v>
      </c>
      <c r="F80" s="332"/>
      <c r="G80" s="155" t="s">
        <v>156</v>
      </c>
    </row>
    <row r="81" spans="1:9" ht="15" customHeight="1" x14ac:dyDescent="0.2">
      <c r="A81" s="175" t="s">
        <v>26</v>
      </c>
      <c r="B81" s="29"/>
      <c r="C81" s="56"/>
      <c r="D81" s="30"/>
      <c r="E81" s="340">
        <f t="shared" ref="E81:E86" si="6">IF(C81=0,(B81*1*D81)/1000,IF(C81=" ",(B81*1*D81)/1000,(B81*C81*D81)/1000))</f>
        <v>0</v>
      </c>
      <c r="F81" s="341"/>
      <c r="G81" s="143"/>
    </row>
    <row r="82" spans="1:9" ht="15" customHeight="1" x14ac:dyDescent="0.2">
      <c r="A82" s="175" t="s">
        <v>26</v>
      </c>
      <c r="B82" s="29"/>
      <c r="C82" s="56"/>
      <c r="D82" s="30"/>
      <c r="E82" s="340">
        <f t="shared" si="6"/>
        <v>0</v>
      </c>
      <c r="F82" s="341"/>
      <c r="G82" s="143"/>
    </row>
    <row r="83" spans="1:9" ht="15" customHeight="1" x14ac:dyDescent="0.2">
      <c r="A83" s="175"/>
      <c r="B83" s="29"/>
      <c r="C83" s="56"/>
      <c r="D83" s="30"/>
      <c r="E83" s="340">
        <f t="shared" si="6"/>
        <v>0</v>
      </c>
      <c r="F83" s="341"/>
      <c r="G83" s="143"/>
    </row>
    <row r="84" spans="1:9" ht="15" customHeight="1" x14ac:dyDescent="0.2">
      <c r="A84" s="175"/>
      <c r="B84" s="29"/>
      <c r="C84" s="56"/>
      <c r="D84" s="30"/>
      <c r="E84" s="340">
        <f t="shared" si="6"/>
        <v>0</v>
      </c>
      <c r="F84" s="341"/>
      <c r="G84" s="143"/>
    </row>
    <row r="85" spans="1:9" ht="15" customHeight="1" x14ac:dyDescent="0.2">
      <c r="A85" s="175"/>
      <c r="B85" s="29"/>
      <c r="C85" s="56"/>
      <c r="D85" s="30"/>
      <c r="E85" s="340">
        <f t="shared" si="6"/>
        <v>0</v>
      </c>
      <c r="F85" s="341"/>
      <c r="G85" s="143"/>
    </row>
    <row r="86" spans="1:9" ht="15" customHeight="1" x14ac:dyDescent="0.2">
      <c r="A86" s="175"/>
      <c r="B86" s="29"/>
      <c r="C86" s="56"/>
      <c r="D86" s="30"/>
      <c r="E86" s="340">
        <f t="shared" si="6"/>
        <v>0</v>
      </c>
      <c r="F86" s="341"/>
      <c r="G86" s="143"/>
    </row>
    <row r="87" spans="1:9" ht="15" customHeight="1" thickBot="1" x14ac:dyDescent="0.25">
      <c r="A87" s="57" t="s">
        <v>9</v>
      </c>
      <c r="B87" s="262" t="s">
        <v>26</v>
      </c>
      <c r="C87" s="263"/>
      <c r="D87" s="264"/>
      <c r="E87" s="342">
        <f>SUM(E81:E86)</f>
        <v>0</v>
      </c>
      <c r="F87" s="343"/>
      <c r="G87" s="296">
        <f>SUM(G81:G86)</f>
        <v>0</v>
      </c>
    </row>
    <row r="88" spans="1:9" ht="12.75" customHeight="1" thickTop="1" x14ac:dyDescent="0.25">
      <c r="B88" s="61"/>
      <c r="I88" s="54" t="s">
        <v>26</v>
      </c>
    </row>
    <row r="89" spans="1:9" ht="13.5" customHeight="1" thickBot="1" x14ac:dyDescent="0.3">
      <c r="A89" s="55" t="s">
        <v>39</v>
      </c>
      <c r="B89" s="61"/>
      <c r="I89" s="54"/>
    </row>
    <row r="90" spans="1:9" ht="54" customHeight="1" thickTop="1" x14ac:dyDescent="0.25">
      <c r="A90" s="161" t="s">
        <v>37</v>
      </c>
      <c r="B90" s="62" t="s">
        <v>158</v>
      </c>
      <c r="C90" s="24" t="s">
        <v>159</v>
      </c>
      <c r="D90" s="331" t="s">
        <v>155</v>
      </c>
      <c r="E90" s="332"/>
      <c r="F90" s="155" t="s">
        <v>156</v>
      </c>
      <c r="I90" s="54"/>
    </row>
    <row r="91" spans="1:9" ht="15" customHeight="1" x14ac:dyDescent="0.25">
      <c r="A91" s="175"/>
      <c r="B91" s="29"/>
      <c r="C91" s="51"/>
      <c r="D91" s="340">
        <f t="shared" ref="D91:D96" si="7">B91*C91</f>
        <v>0</v>
      </c>
      <c r="E91" s="341"/>
      <c r="F91" s="143"/>
      <c r="I91" s="54"/>
    </row>
    <row r="92" spans="1:9" ht="15" customHeight="1" x14ac:dyDescent="0.25">
      <c r="A92" s="175"/>
      <c r="B92" s="29"/>
      <c r="C92" s="51"/>
      <c r="D92" s="340">
        <f t="shared" si="7"/>
        <v>0</v>
      </c>
      <c r="E92" s="341"/>
      <c r="F92" s="143"/>
      <c r="I92" s="54"/>
    </row>
    <row r="93" spans="1:9" ht="15" customHeight="1" x14ac:dyDescent="0.25">
      <c r="A93" s="175"/>
      <c r="B93" s="29"/>
      <c r="C93" s="51"/>
      <c r="D93" s="340">
        <f t="shared" si="7"/>
        <v>0</v>
      </c>
      <c r="E93" s="341"/>
      <c r="F93" s="143"/>
      <c r="I93" s="54"/>
    </row>
    <row r="94" spans="1:9" ht="15" customHeight="1" x14ac:dyDescent="0.25">
      <c r="A94" s="175"/>
      <c r="B94" s="29"/>
      <c r="C94" s="51"/>
      <c r="D94" s="340">
        <f t="shared" si="7"/>
        <v>0</v>
      </c>
      <c r="E94" s="341"/>
      <c r="F94" s="143"/>
      <c r="I94" s="54"/>
    </row>
    <row r="95" spans="1:9" ht="15" customHeight="1" x14ac:dyDescent="0.25">
      <c r="A95" s="175"/>
      <c r="B95" s="29"/>
      <c r="C95" s="51"/>
      <c r="D95" s="340">
        <f t="shared" si="7"/>
        <v>0</v>
      </c>
      <c r="E95" s="341"/>
      <c r="F95" s="143"/>
      <c r="I95" s="54"/>
    </row>
    <row r="96" spans="1:9" ht="15" customHeight="1" x14ac:dyDescent="0.25">
      <c r="A96" s="175"/>
      <c r="B96" s="29"/>
      <c r="C96" s="51"/>
      <c r="D96" s="340">
        <f t="shared" si="7"/>
        <v>0</v>
      </c>
      <c r="E96" s="341"/>
      <c r="F96" s="143"/>
      <c r="I96" s="54"/>
    </row>
    <row r="97" spans="1:19" ht="15" customHeight="1" thickBot="1" x14ac:dyDescent="0.3">
      <c r="A97" s="57" t="s">
        <v>9</v>
      </c>
      <c r="B97" s="265"/>
      <c r="C97" s="266"/>
      <c r="D97" s="342">
        <f>SUM(D91:D96)</f>
        <v>0</v>
      </c>
      <c r="E97" s="343"/>
      <c r="F97" s="296">
        <f>SUM(F91:F96)</f>
        <v>0</v>
      </c>
      <c r="I97" s="54"/>
    </row>
    <row r="98" spans="1:19" ht="15" customHeight="1" thickTop="1" x14ac:dyDescent="0.25">
      <c r="G98" s="66"/>
      <c r="H98" s="66"/>
      <c r="I98" s="54"/>
    </row>
    <row r="99" spans="1:19" ht="15" customHeight="1" thickBot="1" x14ac:dyDescent="0.3">
      <c r="G99" s="66"/>
      <c r="H99" s="66"/>
      <c r="I99" s="54"/>
    </row>
    <row r="100" spans="1:19" ht="19.5" customHeight="1" thickBot="1" x14ac:dyDescent="0.3">
      <c r="A100" s="54" t="s">
        <v>56</v>
      </c>
      <c r="E100" s="298">
        <f>Q$28+Q$39+Q$49+Q$59+Q$75+E$87+D$97</f>
        <v>0</v>
      </c>
    </row>
    <row r="101" spans="1:19" ht="6" customHeight="1" thickBot="1" x14ac:dyDescent="0.3">
      <c r="A101" s="54"/>
    </row>
    <row r="102" spans="1:19" ht="19.5" customHeight="1" thickBot="1" x14ac:dyDescent="0.3">
      <c r="A102" s="54" t="s">
        <v>57</v>
      </c>
      <c r="E102" s="298">
        <f>Q$28+Q$39+Q$49+Q$59+Q$75</f>
        <v>0</v>
      </c>
    </row>
    <row r="103" spans="1:19" ht="6" customHeight="1" thickBot="1" x14ac:dyDescent="0.3">
      <c r="A103" s="54"/>
    </row>
    <row r="104" spans="1:19" ht="18.75" thickBot="1" x14ac:dyDescent="0.3">
      <c r="A104" s="54" t="s">
        <v>38</v>
      </c>
      <c r="E104" s="298">
        <f>B28+B39+B49+B59+B75</f>
        <v>0</v>
      </c>
    </row>
    <row r="105" spans="1:19" ht="3" customHeight="1" x14ac:dyDescent="0.25">
      <c r="A105" s="54"/>
      <c r="E105" s="61"/>
    </row>
    <row r="106" spans="1:19" ht="15" customHeight="1" x14ac:dyDescent="0.25">
      <c r="A106" s="54"/>
      <c r="E106" s="61"/>
    </row>
    <row r="107" spans="1:19" ht="2.25" customHeight="1" thickBot="1" x14ac:dyDescent="0.3">
      <c r="A107" s="54" t="s">
        <v>47</v>
      </c>
      <c r="E107" s="61"/>
    </row>
    <row r="108" spans="1:19" ht="23.25" customHeight="1" thickBot="1" x14ac:dyDescent="0.3">
      <c r="A108" s="150" t="s">
        <v>107</v>
      </c>
      <c r="E108" s="271"/>
      <c r="F108" s="4" t="s">
        <v>203</v>
      </c>
    </row>
    <row r="109" spans="1:19" ht="9.75" customHeight="1" thickBot="1" x14ac:dyDescent="0.3">
      <c r="A109" s="150"/>
      <c r="E109" s="151"/>
    </row>
    <row r="110" spans="1:19" ht="20.25" customHeight="1" thickBot="1" x14ac:dyDescent="0.3">
      <c r="A110" s="147" t="s">
        <v>95</v>
      </c>
      <c r="E110" s="298">
        <f>SUM(F97,G87,R75,R59,R49,R39,R28)</f>
        <v>0</v>
      </c>
    </row>
    <row r="111" spans="1:19" ht="20.25" customHeight="1" x14ac:dyDescent="0.25">
      <c r="A111" s="54"/>
      <c r="E111" s="61"/>
    </row>
    <row r="112" spans="1:19" ht="15" customHeight="1" x14ac:dyDescent="0.25">
      <c r="A112" s="305" t="s">
        <v>40</v>
      </c>
      <c r="B112" s="305"/>
      <c r="C112" s="304"/>
      <c r="D112" s="304"/>
      <c r="E112" s="304"/>
      <c r="F112" s="304"/>
      <c r="G112" s="304"/>
      <c r="H112" s="304"/>
      <c r="I112" s="304"/>
      <c r="J112" s="304"/>
      <c r="K112" s="304"/>
      <c r="L112" s="306"/>
      <c r="M112" s="307"/>
      <c r="N112" s="307"/>
      <c r="O112" s="307"/>
      <c r="P112" s="307"/>
      <c r="Q112" s="307"/>
      <c r="R112" s="307"/>
      <c r="S112" s="307"/>
    </row>
    <row r="113" spans="1:11" ht="15" customHeight="1" x14ac:dyDescent="0.25">
      <c r="A113" s="5"/>
    </row>
    <row r="114" spans="1:11" ht="25.5" x14ac:dyDescent="0.2">
      <c r="A114" s="160" t="s">
        <v>41</v>
      </c>
      <c r="B114" s="24" t="s">
        <v>1</v>
      </c>
      <c r="C114" s="28" t="s">
        <v>2</v>
      </c>
      <c r="D114" s="24" t="s">
        <v>52</v>
      </c>
      <c r="E114" s="331" t="s">
        <v>153</v>
      </c>
      <c r="F114" s="332"/>
    </row>
    <row r="115" spans="1:11" ht="15" customHeight="1" x14ac:dyDescent="0.2">
      <c r="A115" s="175" t="s">
        <v>4</v>
      </c>
      <c r="B115" s="29"/>
      <c r="C115" s="56"/>
      <c r="D115" s="30"/>
      <c r="E115" s="340">
        <f>IF(C115=0,(B115*1*D115)/1000,IF(C115=" ",(B115*1*D115)/1000,(B115*C115*D115)/1000))</f>
        <v>0</v>
      </c>
      <c r="F115" s="341"/>
    </row>
    <row r="116" spans="1:11" ht="15" customHeight="1" x14ac:dyDescent="0.2">
      <c r="A116" s="175" t="s">
        <v>7</v>
      </c>
      <c r="B116" s="29"/>
      <c r="C116" s="56"/>
      <c r="D116" s="30"/>
      <c r="E116" s="340">
        <f t="shared" ref="E116:E122" si="8">IF(C116=0,(B116*1*D116)/1000,IF(C116=" ",(B116*1*D116)/1000,(B116*C116*D116)/1000))</f>
        <v>0</v>
      </c>
      <c r="F116" s="341"/>
    </row>
    <row r="117" spans="1:11" ht="15" customHeight="1" x14ac:dyDescent="0.2">
      <c r="A117" s="175" t="s">
        <v>31</v>
      </c>
      <c r="B117" s="29"/>
      <c r="C117" s="56"/>
      <c r="D117" s="30"/>
      <c r="E117" s="340">
        <f t="shared" si="8"/>
        <v>0</v>
      </c>
      <c r="F117" s="341"/>
    </row>
    <row r="118" spans="1:11" ht="15" customHeight="1" x14ac:dyDescent="0.2">
      <c r="A118" s="175" t="s">
        <v>33</v>
      </c>
      <c r="B118" s="29"/>
      <c r="C118" s="56"/>
      <c r="D118" s="30"/>
      <c r="E118" s="340">
        <f t="shared" si="8"/>
        <v>0</v>
      </c>
      <c r="F118" s="341"/>
    </row>
    <row r="119" spans="1:11" ht="15" customHeight="1" x14ac:dyDescent="0.2">
      <c r="A119" s="175" t="s">
        <v>8</v>
      </c>
      <c r="B119" s="29"/>
      <c r="C119" s="56"/>
      <c r="D119" s="30"/>
      <c r="E119" s="340">
        <f t="shared" si="8"/>
        <v>0</v>
      </c>
      <c r="F119" s="341"/>
    </row>
    <row r="120" spans="1:11" ht="15" customHeight="1" x14ac:dyDescent="0.2">
      <c r="A120" s="175" t="s">
        <v>77</v>
      </c>
      <c r="B120" s="29"/>
      <c r="C120" s="56"/>
      <c r="D120" s="30"/>
      <c r="E120" s="340">
        <f t="shared" si="8"/>
        <v>0</v>
      </c>
      <c r="F120" s="341"/>
    </row>
    <row r="121" spans="1:11" ht="15" customHeight="1" x14ac:dyDescent="0.2">
      <c r="A121" s="175" t="s">
        <v>77</v>
      </c>
      <c r="B121" s="29"/>
      <c r="C121" s="56"/>
      <c r="D121" s="30"/>
      <c r="E121" s="340">
        <f t="shared" si="8"/>
        <v>0</v>
      </c>
      <c r="F121" s="341"/>
    </row>
    <row r="122" spans="1:11" ht="15" customHeight="1" x14ac:dyDescent="0.2">
      <c r="A122" s="175" t="s">
        <v>77</v>
      </c>
      <c r="B122" s="29"/>
      <c r="C122" s="56"/>
      <c r="D122" s="30"/>
      <c r="E122" s="340">
        <f t="shared" si="8"/>
        <v>0</v>
      </c>
      <c r="F122" s="341"/>
    </row>
    <row r="123" spans="1:11" ht="15" customHeight="1" thickBot="1" x14ac:dyDescent="0.25">
      <c r="A123" s="57" t="s">
        <v>9</v>
      </c>
      <c r="B123" s="292">
        <f>SUM(B115:B122)</f>
        <v>0</v>
      </c>
      <c r="C123" s="263"/>
      <c r="D123" s="264"/>
      <c r="E123" s="342">
        <f>SUM(E115:E122)</f>
        <v>0</v>
      </c>
      <c r="F123" s="343"/>
    </row>
    <row r="124" spans="1:11" ht="8.25" customHeight="1" thickTop="1" x14ac:dyDescent="0.25">
      <c r="A124" s="54"/>
      <c r="E124" s="61"/>
    </row>
    <row r="125" spans="1:11" ht="15" hidden="1" customHeight="1" thickBot="1" x14ac:dyDescent="0.3">
      <c r="A125" s="67" t="s">
        <v>63</v>
      </c>
      <c r="B125" s="5"/>
      <c r="C125" s="68" t="s">
        <v>62</v>
      </c>
      <c r="D125" s="16"/>
      <c r="E125" s="16"/>
      <c r="F125" s="16"/>
      <c r="G125" s="16"/>
      <c r="H125" s="16"/>
      <c r="I125" s="16"/>
      <c r="J125" s="16"/>
      <c r="K125" s="16"/>
    </row>
    <row r="126" spans="1:11" ht="15" hidden="1" customHeight="1" thickTop="1" thickBot="1" x14ac:dyDescent="0.3">
      <c r="C126" s="16"/>
      <c r="D126" s="16"/>
      <c r="E126" s="17" t="s">
        <v>12</v>
      </c>
      <c r="F126" s="18"/>
      <c r="G126" s="19"/>
      <c r="H126" s="19"/>
      <c r="I126" s="19"/>
      <c r="J126" s="18"/>
      <c r="K126" s="55"/>
    </row>
    <row r="127" spans="1:11" ht="15" hidden="1" customHeight="1" thickTop="1" x14ac:dyDescent="0.2">
      <c r="C127" s="323" t="s">
        <v>2</v>
      </c>
      <c r="D127" s="325" t="s">
        <v>52</v>
      </c>
      <c r="E127" s="20" t="s">
        <v>19</v>
      </c>
      <c r="F127" s="21"/>
      <c r="G127" s="308" t="s">
        <v>21</v>
      </c>
      <c r="H127" s="309"/>
      <c r="I127" s="22" t="s">
        <v>20</v>
      </c>
      <c r="J127" s="21"/>
      <c r="K127" s="55"/>
    </row>
    <row r="128" spans="1:11" ht="15" hidden="1" customHeight="1" x14ac:dyDescent="0.2">
      <c r="A128" s="69" t="s">
        <v>42</v>
      </c>
      <c r="B128" s="70" t="s">
        <v>1</v>
      </c>
      <c r="C128" s="324"/>
      <c r="D128" s="326"/>
      <c r="E128" s="26" t="s">
        <v>17</v>
      </c>
      <c r="F128" s="27" t="s">
        <v>18</v>
      </c>
      <c r="G128" s="28" t="s">
        <v>17</v>
      </c>
      <c r="H128" s="25" t="s">
        <v>18</v>
      </c>
      <c r="I128" s="28" t="s">
        <v>17</v>
      </c>
      <c r="J128" s="25" t="s">
        <v>18</v>
      </c>
      <c r="K128" s="26" t="s">
        <v>0</v>
      </c>
    </row>
    <row r="129" spans="1:11" ht="15" hidden="1" customHeight="1" x14ac:dyDescent="0.2">
      <c r="A129" s="170" t="s">
        <v>4</v>
      </c>
      <c r="B129" s="29"/>
      <c r="C129" s="30"/>
      <c r="D129" s="31"/>
      <c r="E129" s="32"/>
      <c r="F129" s="33"/>
      <c r="G129" s="34"/>
      <c r="H129" s="33"/>
      <c r="I129" s="34"/>
      <c r="J129" s="33"/>
      <c r="K129" s="122">
        <f>IF(C129=0,(B129*1*D129)/1000,IF(C129=" ", (B129*1*D129),(B129*C129*D129)/1000))</f>
        <v>0</v>
      </c>
    </row>
    <row r="130" spans="1:11" ht="15" hidden="1" customHeight="1" x14ac:dyDescent="0.2">
      <c r="A130" s="170" t="s">
        <v>5</v>
      </c>
      <c r="B130" s="42"/>
      <c r="C130" s="41"/>
      <c r="D130" s="41"/>
      <c r="E130" s="43"/>
      <c r="F130" s="44"/>
      <c r="G130" s="45"/>
      <c r="H130" s="46"/>
      <c r="I130" s="45"/>
      <c r="J130" s="46"/>
      <c r="K130" s="122" t="str">
        <f>IF((E130*F130)+(G130*H130)+(I130*J130) =0,"0",(E130*F130)+(G130*H130)+(I130*J130))</f>
        <v>0</v>
      </c>
    </row>
    <row r="131" spans="1:11" ht="15" hidden="1" customHeight="1" x14ac:dyDescent="0.2">
      <c r="A131" s="170" t="s">
        <v>6</v>
      </c>
      <c r="B131" s="29"/>
      <c r="C131" s="41"/>
      <c r="D131" s="41"/>
      <c r="E131" s="43"/>
      <c r="F131" s="44"/>
      <c r="G131" s="45"/>
      <c r="H131" s="46"/>
      <c r="I131" s="45"/>
      <c r="J131" s="46"/>
      <c r="K131" s="122" t="str">
        <f>IF((E131*F131)+(G131*H131)+(I131*J131) =0,"0",(E131*F131)+(G131*H131)+(I131*J131))</f>
        <v>0</v>
      </c>
    </row>
    <row r="132" spans="1:11" ht="15" hidden="1" customHeight="1" x14ac:dyDescent="0.2">
      <c r="A132" s="170" t="s">
        <v>7</v>
      </c>
      <c r="B132" s="29"/>
      <c r="C132" s="30"/>
      <c r="D132" s="52"/>
      <c r="E132" s="71"/>
      <c r="F132" s="38"/>
      <c r="G132" s="42"/>
      <c r="H132" s="38"/>
      <c r="I132" s="42"/>
      <c r="J132" s="38"/>
      <c r="K132" s="122">
        <f>IF(C132=0,(B132*1*D132)/1000,IF(C132=" ", (B132*1*D132),(B132*C132*D132)/1000))</f>
        <v>0</v>
      </c>
    </row>
    <row r="133" spans="1:11" ht="15" hidden="1" customHeight="1" x14ac:dyDescent="0.2">
      <c r="A133" s="170" t="s">
        <v>5</v>
      </c>
      <c r="B133" s="42"/>
      <c r="C133" s="41"/>
      <c r="D133" s="41"/>
      <c r="E133" s="43"/>
      <c r="F133" s="44"/>
      <c r="G133" s="45"/>
      <c r="H133" s="46"/>
      <c r="I133" s="45"/>
      <c r="J133" s="46"/>
      <c r="K133" s="122" t="str">
        <f>IF((E133*F133)+(G133*H133)+(I133*J133) =0,"0",(E133*F133)+(G133*H133)+(I133*J133))</f>
        <v>0</v>
      </c>
    </row>
    <row r="134" spans="1:11" ht="15" hidden="1" customHeight="1" x14ac:dyDescent="0.2">
      <c r="A134" s="170" t="s">
        <v>6</v>
      </c>
      <c r="B134" s="29"/>
      <c r="C134" s="41"/>
      <c r="D134" s="41"/>
      <c r="E134" s="43"/>
      <c r="F134" s="44"/>
      <c r="G134" s="45"/>
      <c r="H134" s="46"/>
      <c r="I134" s="45"/>
      <c r="J134" s="46"/>
      <c r="K134" s="122" t="str">
        <f>IF((E134*F134)+(G134*H134)+(I134*J134) =0,"0",(E134*F134)+(G134*H134)+(I134*J134))</f>
        <v>0</v>
      </c>
    </row>
    <row r="135" spans="1:11" ht="15" hidden="1" customHeight="1" x14ac:dyDescent="0.2">
      <c r="A135" s="170" t="s">
        <v>8</v>
      </c>
      <c r="B135" s="29"/>
      <c r="C135" s="30"/>
      <c r="D135" s="52"/>
      <c r="E135" s="71"/>
      <c r="F135" s="38"/>
      <c r="G135" s="42"/>
      <c r="H135" s="38"/>
      <c r="I135" s="42"/>
      <c r="J135" s="38"/>
      <c r="K135" s="122">
        <f>IF(C135=0,(B135*1*D135)/1000,IF(C135=" ", (B135*1*D135),(B135*C135*D135)/1000))</f>
        <v>0</v>
      </c>
    </row>
    <row r="136" spans="1:11" ht="15" hidden="1" customHeight="1" x14ac:dyDescent="0.2">
      <c r="A136" s="170" t="s">
        <v>5</v>
      </c>
      <c r="B136" s="42"/>
      <c r="C136" s="41"/>
      <c r="D136" s="41"/>
      <c r="E136" s="43"/>
      <c r="F136" s="44"/>
      <c r="G136" s="45"/>
      <c r="H136" s="46"/>
      <c r="I136" s="45"/>
      <c r="J136" s="46"/>
      <c r="K136" s="122" t="str">
        <f>IF((E136*F136)+(G136*H136)+(I136*J136) =0,"0",(E136*F136)+(G136*H136)+(I136*J136))</f>
        <v>0</v>
      </c>
    </row>
    <row r="137" spans="1:11" ht="15" hidden="1" customHeight="1" x14ac:dyDescent="0.2">
      <c r="A137" s="170" t="s">
        <v>6</v>
      </c>
      <c r="B137" s="29"/>
      <c r="C137" s="41"/>
      <c r="D137" s="41"/>
      <c r="E137" s="43"/>
      <c r="F137" s="44"/>
      <c r="G137" s="45"/>
      <c r="H137" s="46"/>
      <c r="I137" s="45"/>
      <c r="J137" s="46"/>
      <c r="K137" s="122" t="str">
        <f>IF((E137*F137)+(G137*H137)+(I137*J137) =0,"0",(E137*F137)+(G137*H137)+(I137*J137))</f>
        <v>0</v>
      </c>
    </row>
    <row r="138" spans="1:11" ht="15" hidden="1" customHeight="1" thickBot="1" x14ac:dyDescent="0.25">
      <c r="A138" s="72" t="s">
        <v>9</v>
      </c>
      <c r="B138" s="135">
        <f>B129+B131+B132+B134+B135+B137</f>
        <v>0</v>
      </c>
      <c r="C138" s="73"/>
      <c r="D138" s="74"/>
      <c r="E138" s="75"/>
      <c r="F138" s="74"/>
      <c r="G138" s="76"/>
      <c r="H138" s="77"/>
      <c r="I138" s="76"/>
      <c r="J138" s="74"/>
      <c r="K138" s="123">
        <f>SUM(K129:K137)</f>
        <v>0</v>
      </c>
    </row>
    <row r="139" spans="1:11" ht="15" hidden="1" customHeight="1" thickTop="1" x14ac:dyDescent="0.25">
      <c r="A139" s="54"/>
      <c r="E139" s="61"/>
    </row>
    <row r="140" spans="1:11" ht="15" hidden="1" customHeight="1" x14ac:dyDescent="0.25">
      <c r="A140" s="5" t="s">
        <v>43</v>
      </c>
    </row>
    <row r="141" spans="1:11" ht="15" hidden="1" customHeight="1" x14ac:dyDescent="0.2">
      <c r="A141" s="78" t="s">
        <v>36</v>
      </c>
      <c r="B141" s="79"/>
      <c r="C141" s="323" t="s">
        <v>2</v>
      </c>
      <c r="D141" s="323" t="s">
        <v>52</v>
      </c>
    </row>
    <row r="142" spans="1:11" ht="15" hidden="1" customHeight="1" x14ac:dyDescent="0.2">
      <c r="A142" s="160" t="s">
        <v>37</v>
      </c>
      <c r="B142" s="70" t="s">
        <v>1</v>
      </c>
      <c r="C142" s="324"/>
      <c r="D142" s="324"/>
      <c r="E142" s="339" t="s">
        <v>25</v>
      </c>
      <c r="F142" s="332"/>
    </row>
    <row r="143" spans="1:11" ht="15" hidden="1" customHeight="1" x14ac:dyDescent="0.2">
      <c r="A143" s="175" t="s">
        <v>26</v>
      </c>
      <c r="B143" s="29"/>
      <c r="C143" s="56"/>
      <c r="D143" s="30"/>
      <c r="E143" s="327">
        <f>IF(C143=0,(B143*1*D143)/1000,IF(C143=" ",(B143*1*D143)/1000,(B143*C143*D143)/1000))</f>
        <v>0</v>
      </c>
      <c r="F143" s="328"/>
    </row>
    <row r="144" spans="1:11" ht="15" hidden="1" customHeight="1" x14ac:dyDescent="0.2">
      <c r="A144" s="175" t="s">
        <v>26</v>
      </c>
      <c r="B144" s="29"/>
      <c r="C144" s="56"/>
      <c r="D144" s="30"/>
      <c r="E144" s="327">
        <f>IF(C144=0,(B144*1*D144)/1000,IF(C144=" ",(B144*1*D144)/1000,(B144*C144*D144)/1000))</f>
        <v>0</v>
      </c>
      <c r="F144" s="328"/>
    </row>
    <row r="145" spans="1:11" ht="15" hidden="1" customHeight="1" x14ac:dyDescent="0.2">
      <c r="A145" s="175"/>
      <c r="B145" s="29"/>
      <c r="C145" s="56"/>
      <c r="D145" s="30"/>
      <c r="E145" s="327">
        <f>IF(C145=0,(B145*1*D145)/1000,IF(C145=" ",(B145*1*D145)/1000,(B145*C145*D145)/1000))</f>
        <v>0</v>
      </c>
      <c r="F145" s="328"/>
    </row>
    <row r="146" spans="1:11" ht="15" hidden="1" customHeight="1" x14ac:dyDescent="0.2">
      <c r="A146" s="175"/>
      <c r="B146" s="29"/>
      <c r="C146" s="56"/>
      <c r="D146" s="30"/>
      <c r="E146" s="327">
        <f>IF(C146=0,(B146*1*D146)/1000,IF(C146=" ",(B146*1*D146)/1000,(B146*C146*D146)/1000))</f>
        <v>0</v>
      </c>
      <c r="F146" s="328"/>
    </row>
    <row r="147" spans="1:11" ht="15" hidden="1" customHeight="1" thickBot="1" x14ac:dyDescent="0.25">
      <c r="A147" s="57" t="s">
        <v>9</v>
      </c>
      <c r="B147" s="80" t="s">
        <v>26</v>
      </c>
      <c r="C147" s="59"/>
      <c r="D147" s="60"/>
      <c r="E147" s="329">
        <f>SUM(E143:E146)</f>
        <v>0</v>
      </c>
      <c r="F147" s="330"/>
    </row>
    <row r="148" spans="1:11" ht="15" hidden="1" customHeight="1" thickTop="1" x14ac:dyDescent="0.2"/>
    <row r="149" spans="1:11" ht="15" hidden="1" customHeight="1" x14ac:dyDescent="0.2">
      <c r="A149" s="55" t="s">
        <v>39</v>
      </c>
    </row>
    <row r="150" spans="1:11" ht="39" hidden="1" customHeight="1" x14ac:dyDescent="0.2">
      <c r="A150" s="161" t="s">
        <v>37</v>
      </c>
      <c r="B150" s="70" t="s">
        <v>23</v>
      </c>
      <c r="C150" s="63" t="s">
        <v>24</v>
      </c>
      <c r="D150" s="331" t="s">
        <v>25</v>
      </c>
      <c r="E150" s="332"/>
    </row>
    <row r="151" spans="1:11" ht="15" hidden="1" customHeight="1" x14ac:dyDescent="0.2">
      <c r="A151" s="175" t="s">
        <v>26</v>
      </c>
      <c r="B151" s="29"/>
      <c r="C151" s="51"/>
      <c r="D151" s="327">
        <f>B151*C151</f>
        <v>0</v>
      </c>
      <c r="E151" s="328"/>
    </row>
    <row r="152" spans="1:11" ht="15" hidden="1" customHeight="1" x14ac:dyDescent="0.2">
      <c r="A152" s="175" t="s">
        <v>26</v>
      </c>
      <c r="B152" s="29"/>
      <c r="C152" s="51"/>
      <c r="D152" s="327">
        <f>B152*C152</f>
        <v>0</v>
      </c>
      <c r="E152" s="328"/>
    </row>
    <row r="153" spans="1:11" ht="15" hidden="1" customHeight="1" thickBot="1" x14ac:dyDescent="0.25">
      <c r="A153" s="57" t="s">
        <v>9</v>
      </c>
      <c r="B153" s="64"/>
      <c r="C153" s="65"/>
      <c r="D153" s="329">
        <f>SUM(D151:D152)</f>
        <v>0</v>
      </c>
      <c r="E153" s="330"/>
    </row>
    <row r="154" spans="1:11" ht="15" hidden="1" customHeight="1" thickTop="1" thickBot="1" x14ac:dyDescent="0.25"/>
    <row r="155" spans="1:11" ht="16.5" hidden="1" customHeight="1" thickBot="1" x14ac:dyDescent="0.3">
      <c r="A155" s="54" t="s">
        <v>44</v>
      </c>
      <c r="E155" s="124">
        <f>K138+E147+D153</f>
        <v>0</v>
      </c>
    </row>
    <row r="156" spans="1:11" ht="15" hidden="1" customHeight="1" x14ac:dyDescent="0.2"/>
    <row r="157" spans="1:11" ht="15" hidden="1" customHeight="1" thickBot="1" x14ac:dyDescent="0.3">
      <c r="A157" s="67" t="s">
        <v>63</v>
      </c>
      <c r="B157" s="5"/>
      <c r="C157" s="68" t="s">
        <v>62</v>
      </c>
      <c r="D157" s="16"/>
      <c r="E157" s="16"/>
      <c r="F157" s="16"/>
      <c r="G157" s="16"/>
      <c r="H157" s="16"/>
      <c r="I157" s="16"/>
      <c r="J157" s="16"/>
      <c r="K157" s="16"/>
    </row>
    <row r="158" spans="1:11" ht="15" hidden="1" customHeight="1" thickTop="1" thickBot="1" x14ac:dyDescent="0.3">
      <c r="C158" s="16"/>
      <c r="D158" s="16"/>
      <c r="E158" s="17" t="s">
        <v>12</v>
      </c>
      <c r="F158" s="18"/>
      <c r="G158" s="19"/>
      <c r="H158" s="19"/>
      <c r="I158" s="19"/>
      <c r="J158" s="18"/>
      <c r="K158" s="55"/>
    </row>
    <row r="159" spans="1:11" ht="15" hidden="1" customHeight="1" thickTop="1" x14ac:dyDescent="0.2">
      <c r="C159" s="323" t="s">
        <v>2</v>
      </c>
      <c r="D159" s="325" t="s">
        <v>52</v>
      </c>
      <c r="E159" s="20" t="s">
        <v>19</v>
      </c>
      <c r="F159" s="21"/>
      <c r="G159" s="308" t="s">
        <v>21</v>
      </c>
      <c r="H159" s="309"/>
      <c r="I159" s="22" t="s">
        <v>20</v>
      </c>
      <c r="J159" s="21"/>
      <c r="K159" s="55"/>
    </row>
    <row r="160" spans="1:11" ht="15" hidden="1" customHeight="1" x14ac:dyDescent="0.2">
      <c r="A160" s="69" t="s">
        <v>42</v>
      </c>
      <c r="B160" s="70" t="s">
        <v>1</v>
      </c>
      <c r="C160" s="324"/>
      <c r="D160" s="326"/>
      <c r="E160" s="26" t="s">
        <v>17</v>
      </c>
      <c r="F160" s="27" t="s">
        <v>18</v>
      </c>
      <c r="G160" s="28" t="s">
        <v>17</v>
      </c>
      <c r="H160" s="25" t="s">
        <v>18</v>
      </c>
      <c r="I160" s="28" t="s">
        <v>17</v>
      </c>
      <c r="J160" s="25" t="s">
        <v>18</v>
      </c>
      <c r="K160" s="26" t="s">
        <v>0</v>
      </c>
    </row>
    <row r="161" spans="1:11" ht="15" hidden="1" customHeight="1" x14ac:dyDescent="0.2">
      <c r="A161" s="170" t="s">
        <v>4</v>
      </c>
      <c r="B161" s="29"/>
      <c r="C161" s="30"/>
      <c r="D161" s="31"/>
      <c r="E161" s="32"/>
      <c r="F161" s="33"/>
      <c r="G161" s="34"/>
      <c r="H161" s="33"/>
      <c r="I161" s="34"/>
      <c r="J161" s="33"/>
      <c r="K161" s="122">
        <f>IF(C161=0,(B161*1*D161)/1000,IF(C161=" ", (B161*1*D161),(B161*C161*D161)/1000))</f>
        <v>0</v>
      </c>
    </row>
    <row r="162" spans="1:11" ht="15" hidden="1" customHeight="1" x14ac:dyDescent="0.2">
      <c r="A162" s="170" t="s">
        <v>5</v>
      </c>
      <c r="B162" s="42"/>
      <c r="C162" s="41"/>
      <c r="D162" s="41"/>
      <c r="E162" s="43"/>
      <c r="F162" s="44"/>
      <c r="G162" s="45"/>
      <c r="H162" s="46"/>
      <c r="I162" s="45"/>
      <c r="J162" s="46"/>
      <c r="K162" s="122" t="str">
        <f>IF((E162*F162)+(G162*H162)+(I162*J162) =0,"0",(E162*F162)+(G162*H162)+(I162*J162))</f>
        <v>0</v>
      </c>
    </row>
    <row r="163" spans="1:11" ht="15" hidden="1" customHeight="1" x14ac:dyDescent="0.2">
      <c r="A163" s="170" t="s">
        <v>6</v>
      </c>
      <c r="B163" s="29"/>
      <c r="C163" s="41"/>
      <c r="D163" s="41"/>
      <c r="E163" s="43"/>
      <c r="F163" s="44"/>
      <c r="G163" s="45"/>
      <c r="H163" s="46"/>
      <c r="I163" s="45"/>
      <c r="J163" s="46"/>
      <c r="K163" s="122" t="str">
        <f>IF((E163*F163)+(G163*H163)+(I163*J163) =0,"0",(E163*F163)+(G163*H163)+(I163*J163))</f>
        <v>0</v>
      </c>
    </row>
    <row r="164" spans="1:11" ht="15" hidden="1" customHeight="1" x14ac:dyDescent="0.2">
      <c r="A164" s="170" t="s">
        <v>7</v>
      </c>
      <c r="B164" s="29"/>
      <c r="C164" s="30"/>
      <c r="D164" s="52"/>
      <c r="E164" s="71"/>
      <c r="F164" s="38"/>
      <c r="G164" s="42"/>
      <c r="H164" s="38"/>
      <c r="I164" s="42"/>
      <c r="J164" s="38"/>
      <c r="K164" s="122">
        <f>IF(C164=0,(B164*1*D164)/1000,IF(C164=" ", (B164*1*D164),(B164*C164*D164)/1000))</f>
        <v>0</v>
      </c>
    </row>
    <row r="165" spans="1:11" ht="15" hidden="1" customHeight="1" x14ac:dyDescent="0.2">
      <c r="A165" s="170" t="s">
        <v>5</v>
      </c>
      <c r="B165" s="42"/>
      <c r="C165" s="41"/>
      <c r="D165" s="41"/>
      <c r="E165" s="43"/>
      <c r="F165" s="44"/>
      <c r="G165" s="45"/>
      <c r="H165" s="46"/>
      <c r="I165" s="45"/>
      <c r="J165" s="46"/>
      <c r="K165" s="122" t="str">
        <f>IF((E165*F165)+(G165*H165)+(I165*J165) =0,"0",(E165*F165)+(G165*H165)+(I165*J165))</f>
        <v>0</v>
      </c>
    </row>
    <row r="166" spans="1:11" ht="15" hidden="1" customHeight="1" x14ac:dyDescent="0.2">
      <c r="A166" s="170" t="s">
        <v>6</v>
      </c>
      <c r="B166" s="29"/>
      <c r="C166" s="41"/>
      <c r="D166" s="41"/>
      <c r="E166" s="43"/>
      <c r="F166" s="44"/>
      <c r="G166" s="45"/>
      <c r="H166" s="46"/>
      <c r="I166" s="45"/>
      <c r="J166" s="46"/>
      <c r="K166" s="122" t="str">
        <f>IF((E166*F166)+(G166*H166)+(I166*J166) =0,"0",(E166*F166)+(G166*H166)+(I166*J166))</f>
        <v>0</v>
      </c>
    </row>
    <row r="167" spans="1:11" ht="15" hidden="1" customHeight="1" x14ac:dyDescent="0.2">
      <c r="A167" s="170" t="s">
        <v>8</v>
      </c>
      <c r="B167" s="29"/>
      <c r="C167" s="30"/>
      <c r="D167" s="52"/>
      <c r="E167" s="71"/>
      <c r="F167" s="38"/>
      <c r="G167" s="42"/>
      <c r="H167" s="38"/>
      <c r="I167" s="42"/>
      <c r="J167" s="38"/>
      <c r="K167" s="122">
        <f>IF(C167=0,(B167*1*D167)/1000,IF(C167=" ", (B167*1*D167),(B167*C167*D167)/1000))</f>
        <v>0</v>
      </c>
    </row>
    <row r="168" spans="1:11" ht="15" hidden="1" customHeight="1" x14ac:dyDescent="0.2">
      <c r="A168" s="170" t="s">
        <v>5</v>
      </c>
      <c r="B168" s="42"/>
      <c r="C168" s="41"/>
      <c r="D168" s="41"/>
      <c r="E168" s="43"/>
      <c r="F168" s="44"/>
      <c r="G168" s="45"/>
      <c r="H168" s="46"/>
      <c r="I168" s="45"/>
      <c r="J168" s="46"/>
      <c r="K168" s="122" t="str">
        <f>IF((E168*F168)+(G168*H168)+(I168*J168) =0,"0",(E168*F168)+(G168*H168)+(I168*J168))</f>
        <v>0</v>
      </c>
    </row>
    <row r="169" spans="1:11" ht="15" hidden="1" customHeight="1" x14ac:dyDescent="0.2">
      <c r="A169" s="170" t="s">
        <v>6</v>
      </c>
      <c r="B169" s="29"/>
      <c r="C169" s="41"/>
      <c r="D169" s="41"/>
      <c r="E169" s="43"/>
      <c r="F169" s="44"/>
      <c r="G169" s="45"/>
      <c r="H169" s="46"/>
      <c r="I169" s="45"/>
      <c r="J169" s="46"/>
      <c r="K169" s="122" t="str">
        <f>IF((E169*F169)+(G169*H169)+(I169*J169) =0,"0",(E169*F169)+(G169*H169)+(I169*J169))</f>
        <v>0</v>
      </c>
    </row>
    <row r="170" spans="1:11" ht="15" hidden="1" customHeight="1" thickBot="1" x14ac:dyDescent="0.25">
      <c r="A170" s="72" t="s">
        <v>9</v>
      </c>
      <c r="B170" s="135">
        <f>B161+B163+B164+B166+B167+B169</f>
        <v>0</v>
      </c>
      <c r="C170" s="73"/>
      <c r="D170" s="74"/>
      <c r="E170" s="75"/>
      <c r="F170" s="74"/>
      <c r="G170" s="76"/>
      <c r="H170" s="77"/>
      <c r="I170" s="76"/>
      <c r="J170" s="74"/>
      <c r="K170" s="123">
        <f>SUM(K161:K169)</f>
        <v>0</v>
      </c>
    </row>
    <row r="171" spans="1:11" ht="15" hidden="1" customHeight="1" thickTop="1" x14ac:dyDescent="0.25">
      <c r="A171" s="54"/>
      <c r="E171" s="61"/>
    </row>
    <row r="172" spans="1:11" ht="15" hidden="1" customHeight="1" x14ac:dyDescent="0.25">
      <c r="A172" s="5" t="s">
        <v>43</v>
      </c>
    </row>
    <row r="173" spans="1:11" ht="15" hidden="1" customHeight="1" x14ac:dyDescent="0.2">
      <c r="A173" s="78" t="s">
        <v>36</v>
      </c>
      <c r="B173" s="79"/>
      <c r="C173" s="323" t="s">
        <v>2</v>
      </c>
      <c r="D173" s="323" t="s">
        <v>52</v>
      </c>
    </row>
    <row r="174" spans="1:11" ht="15" hidden="1" customHeight="1" x14ac:dyDescent="0.2">
      <c r="A174" s="160" t="s">
        <v>37</v>
      </c>
      <c r="B174" s="70" t="s">
        <v>1</v>
      </c>
      <c r="C174" s="324"/>
      <c r="D174" s="324"/>
      <c r="E174" s="339" t="s">
        <v>25</v>
      </c>
      <c r="F174" s="332"/>
    </row>
    <row r="175" spans="1:11" ht="15" hidden="1" customHeight="1" x14ac:dyDescent="0.2">
      <c r="A175" s="175" t="s">
        <v>26</v>
      </c>
      <c r="B175" s="29"/>
      <c r="C175" s="56"/>
      <c r="D175" s="30"/>
      <c r="E175" s="327">
        <f>IF(C175=0,(B175*1*D175)/1000,IF(C175=" ",(B175*1*D175)/1000,(B175*C175*D175)/1000))</f>
        <v>0</v>
      </c>
      <c r="F175" s="328"/>
    </row>
    <row r="176" spans="1:11" ht="15" hidden="1" customHeight="1" x14ac:dyDescent="0.2">
      <c r="A176" s="175" t="s">
        <v>26</v>
      </c>
      <c r="B176" s="29"/>
      <c r="C176" s="56"/>
      <c r="D176" s="30"/>
      <c r="E176" s="327">
        <f>IF(C176=0,(B176*1*D176)/1000,IF(C176=" ",(B176*1*D176)/1000,(B176*C176*D176)/1000))</f>
        <v>0</v>
      </c>
      <c r="F176" s="328"/>
    </row>
    <row r="177" spans="1:11" ht="15" hidden="1" customHeight="1" x14ac:dyDescent="0.2">
      <c r="A177" s="175"/>
      <c r="B177" s="29"/>
      <c r="C177" s="56"/>
      <c r="D177" s="30"/>
      <c r="E177" s="327">
        <f>IF(C177=0,(B177*1*D177)/1000,IF(C177=" ",(B177*1*D177)/1000,(B177*C177*D177)/1000))</f>
        <v>0</v>
      </c>
      <c r="F177" s="328"/>
    </row>
    <row r="178" spans="1:11" ht="15" hidden="1" customHeight="1" x14ac:dyDescent="0.2">
      <c r="A178" s="175"/>
      <c r="B178" s="29"/>
      <c r="C178" s="56"/>
      <c r="D178" s="30"/>
      <c r="E178" s="327">
        <f>IF(C178=0,(B178*1*D178)/1000,IF(C178=" ",(B178*1*D178)/1000,(B178*C178*D178)/1000))</f>
        <v>0</v>
      </c>
      <c r="F178" s="328"/>
    </row>
    <row r="179" spans="1:11" ht="15" hidden="1" customHeight="1" thickBot="1" x14ac:dyDescent="0.25">
      <c r="A179" s="57" t="s">
        <v>9</v>
      </c>
      <c r="B179" s="58" t="s">
        <v>26</v>
      </c>
      <c r="C179" s="59"/>
      <c r="D179" s="60"/>
      <c r="E179" s="329">
        <f>SUM(E175:E178)</f>
        <v>0</v>
      </c>
      <c r="F179" s="330"/>
    </row>
    <row r="180" spans="1:11" ht="15" hidden="1" customHeight="1" thickTop="1" x14ac:dyDescent="0.2">
      <c r="A180" s="81" t="s">
        <v>39</v>
      </c>
      <c r="B180" s="61"/>
    </row>
    <row r="181" spans="1:11" ht="38.25" hidden="1" customHeight="1" x14ac:dyDescent="0.2">
      <c r="A181" s="160" t="s">
        <v>37</v>
      </c>
      <c r="B181" s="62" t="s">
        <v>23</v>
      </c>
      <c r="C181" s="63" t="s">
        <v>24</v>
      </c>
      <c r="D181" s="331" t="s">
        <v>25</v>
      </c>
      <c r="E181" s="332"/>
    </row>
    <row r="182" spans="1:11" ht="15" hidden="1" customHeight="1" x14ac:dyDescent="0.2">
      <c r="A182" s="175" t="s">
        <v>26</v>
      </c>
      <c r="B182" s="29"/>
      <c r="C182" s="82"/>
      <c r="D182" s="327">
        <f>B182*C182</f>
        <v>0</v>
      </c>
      <c r="E182" s="328"/>
    </row>
    <row r="183" spans="1:11" ht="15" hidden="1" customHeight="1" x14ac:dyDescent="0.2">
      <c r="A183" s="175" t="s">
        <v>26</v>
      </c>
      <c r="B183" s="29"/>
      <c r="C183" s="82"/>
      <c r="D183" s="327">
        <f>B183*C183</f>
        <v>0</v>
      </c>
      <c r="E183" s="328"/>
    </row>
    <row r="184" spans="1:11" ht="15" hidden="1" customHeight="1" thickBot="1" x14ac:dyDescent="0.25">
      <c r="A184" s="78" t="s">
        <v>9</v>
      </c>
      <c r="B184" s="64"/>
      <c r="C184" s="65"/>
      <c r="D184" s="327">
        <f>SUM(D182:D183)</f>
        <v>0</v>
      </c>
      <c r="E184" s="328"/>
    </row>
    <row r="185" spans="1:11" ht="15" hidden="1" customHeight="1" thickTop="1" thickBot="1" x14ac:dyDescent="0.25"/>
    <row r="186" spans="1:11" ht="18" hidden="1" customHeight="1" thickBot="1" x14ac:dyDescent="0.3">
      <c r="A186" s="54" t="s">
        <v>44</v>
      </c>
      <c r="E186" s="124">
        <f>K170+E179+D184</f>
        <v>0</v>
      </c>
    </row>
    <row r="187" spans="1:11" ht="15" hidden="1" customHeight="1" x14ac:dyDescent="0.2"/>
    <row r="188" spans="1:11" ht="15" hidden="1" customHeight="1" thickBot="1" x14ac:dyDescent="0.3">
      <c r="A188" s="67" t="s">
        <v>63</v>
      </c>
      <c r="B188" s="5"/>
      <c r="C188" s="68" t="s">
        <v>62</v>
      </c>
      <c r="D188" s="16"/>
      <c r="E188" s="16"/>
      <c r="F188" s="16"/>
      <c r="G188" s="16"/>
      <c r="H188" s="16"/>
      <c r="I188" s="16"/>
      <c r="J188" s="16"/>
      <c r="K188" s="16"/>
    </row>
    <row r="189" spans="1:11" ht="15" hidden="1" customHeight="1" thickTop="1" thickBot="1" x14ac:dyDescent="0.3">
      <c r="C189" s="16"/>
      <c r="D189" s="16"/>
      <c r="E189" s="17" t="s">
        <v>12</v>
      </c>
      <c r="F189" s="18"/>
      <c r="G189" s="19"/>
      <c r="H189" s="19"/>
      <c r="I189" s="19"/>
      <c r="J189" s="18"/>
      <c r="K189" s="55"/>
    </row>
    <row r="190" spans="1:11" ht="15" hidden="1" customHeight="1" thickTop="1" x14ac:dyDescent="0.2">
      <c r="C190" s="323" t="s">
        <v>2</v>
      </c>
      <c r="D190" s="325" t="s">
        <v>52</v>
      </c>
      <c r="E190" s="20" t="s">
        <v>19</v>
      </c>
      <c r="F190" s="21"/>
      <c r="G190" s="308" t="s">
        <v>21</v>
      </c>
      <c r="H190" s="309"/>
      <c r="I190" s="22" t="s">
        <v>20</v>
      </c>
      <c r="J190" s="21"/>
      <c r="K190" s="55"/>
    </row>
    <row r="191" spans="1:11" ht="15" hidden="1" customHeight="1" x14ac:dyDescent="0.2">
      <c r="A191" s="69" t="s">
        <v>42</v>
      </c>
      <c r="B191" s="70" t="s">
        <v>1</v>
      </c>
      <c r="C191" s="324"/>
      <c r="D191" s="326"/>
      <c r="E191" s="26" t="s">
        <v>17</v>
      </c>
      <c r="F191" s="27" t="s">
        <v>18</v>
      </c>
      <c r="G191" s="28" t="s">
        <v>17</v>
      </c>
      <c r="H191" s="25" t="s">
        <v>18</v>
      </c>
      <c r="I191" s="28" t="s">
        <v>17</v>
      </c>
      <c r="J191" s="25" t="s">
        <v>18</v>
      </c>
      <c r="K191" s="26" t="s">
        <v>0</v>
      </c>
    </row>
    <row r="192" spans="1:11" ht="15" hidden="1" customHeight="1" x14ac:dyDescent="0.2">
      <c r="A192" s="170" t="s">
        <v>4</v>
      </c>
      <c r="B192" s="29"/>
      <c r="C192" s="30"/>
      <c r="D192" s="31"/>
      <c r="E192" s="32"/>
      <c r="F192" s="33"/>
      <c r="G192" s="34"/>
      <c r="H192" s="33"/>
      <c r="I192" s="34"/>
      <c r="J192" s="33"/>
      <c r="K192" s="122">
        <f>IF(C192=0,(B192*1*D192)/1000,IF(C192=" ", (B192*1*D192),(B192*C192*D192)/1000))</f>
        <v>0</v>
      </c>
    </row>
    <row r="193" spans="1:11" ht="15" hidden="1" customHeight="1" x14ac:dyDescent="0.2">
      <c r="A193" s="170" t="s">
        <v>5</v>
      </c>
      <c r="B193" s="42"/>
      <c r="C193" s="41"/>
      <c r="D193" s="41"/>
      <c r="E193" s="43"/>
      <c r="F193" s="44"/>
      <c r="G193" s="45"/>
      <c r="H193" s="46"/>
      <c r="I193" s="45"/>
      <c r="J193" s="46"/>
      <c r="K193" s="122" t="str">
        <f>IF((E193*F193)+(G193*H193)+(I193*J193) =0,"0",(E193*F193)+(G193*H193)+(I193*J193))</f>
        <v>0</v>
      </c>
    </row>
    <row r="194" spans="1:11" ht="15" hidden="1" customHeight="1" x14ac:dyDescent="0.2">
      <c r="A194" s="170" t="s">
        <v>6</v>
      </c>
      <c r="B194" s="29"/>
      <c r="C194" s="41"/>
      <c r="D194" s="41"/>
      <c r="E194" s="43"/>
      <c r="F194" s="44"/>
      <c r="G194" s="45"/>
      <c r="H194" s="46"/>
      <c r="I194" s="45"/>
      <c r="J194" s="46"/>
      <c r="K194" s="122" t="str">
        <f>IF((E194*F194)+(G194*H194)+(I194*J194) =0,"0",(E194*F194)+(G194*H194)+(I194*J194))</f>
        <v>0</v>
      </c>
    </row>
    <row r="195" spans="1:11" ht="15" hidden="1" customHeight="1" x14ac:dyDescent="0.2">
      <c r="A195" s="170" t="s">
        <v>7</v>
      </c>
      <c r="B195" s="29"/>
      <c r="C195" s="30"/>
      <c r="D195" s="52"/>
      <c r="E195" s="71"/>
      <c r="F195" s="38"/>
      <c r="G195" s="42"/>
      <c r="H195" s="38"/>
      <c r="I195" s="42"/>
      <c r="J195" s="38"/>
      <c r="K195" s="122">
        <f>IF(C195=0,(B195*1*D195)/1000,IF(C195=" ", (B195*1*D195),(B195*C195*D195)/1000))</f>
        <v>0</v>
      </c>
    </row>
    <row r="196" spans="1:11" ht="15" hidden="1" customHeight="1" x14ac:dyDescent="0.2">
      <c r="A196" s="170" t="s">
        <v>5</v>
      </c>
      <c r="B196" s="42"/>
      <c r="C196" s="41"/>
      <c r="D196" s="41"/>
      <c r="E196" s="43"/>
      <c r="F196" s="44"/>
      <c r="G196" s="45"/>
      <c r="H196" s="46"/>
      <c r="I196" s="45"/>
      <c r="J196" s="46"/>
      <c r="K196" s="122" t="str">
        <f>IF((E196*F196)+(G196*H196)+(I196*J196) =0,"0",(E196*F196)+(G196*H196)+(I196*J196))</f>
        <v>0</v>
      </c>
    </row>
    <row r="197" spans="1:11" ht="15" hidden="1" customHeight="1" x14ac:dyDescent="0.2">
      <c r="A197" s="170" t="s">
        <v>6</v>
      </c>
      <c r="B197" s="29"/>
      <c r="C197" s="41"/>
      <c r="D197" s="41"/>
      <c r="E197" s="43"/>
      <c r="F197" s="44"/>
      <c r="G197" s="45"/>
      <c r="H197" s="46"/>
      <c r="I197" s="45"/>
      <c r="J197" s="46"/>
      <c r="K197" s="122" t="str">
        <f>IF((E197*F197)+(G197*H197)+(I197*J197) =0,"0",(E197*F197)+(G197*H197)+(I197*J197))</f>
        <v>0</v>
      </c>
    </row>
    <row r="198" spans="1:11" ht="15" hidden="1" customHeight="1" x14ac:dyDescent="0.2">
      <c r="A198" s="170" t="s">
        <v>8</v>
      </c>
      <c r="B198" s="29"/>
      <c r="C198" s="30"/>
      <c r="D198" s="52"/>
      <c r="E198" s="71"/>
      <c r="F198" s="38"/>
      <c r="G198" s="42"/>
      <c r="H198" s="38"/>
      <c r="I198" s="42"/>
      <c r="J198" s="38"/>
      <c r="K198" s="122">
        <f>IF(C198=0,(B198*1*D198)/1000,IF(C198=" ", (B198*1*D198),(B198*C198*D198)/1000))</f>
        <v>0</v>
      </c>
    </row>
    <row r="199" spans="1:11" ht="15" hidden="1" customHeight="1" x14ac:dyDescent="0.2">
      <c r="A199" s="170" t="s">
        <v>5</v>
      </c>
      <c r="B199" s="42"/>
      <c r="C199" s="41"/>
      <c r="D199" s="41"/>
      <c r="E199" s="43"/>
      <c r="F199" s="44"/>
      <c r="G199" s="45"/>
      <c r="H199" s="46"/>
      <c r="I199" s="45"/>
      <c r="J199" s="46"/>
      <c r="K199" s="122" t="str">
        <f>IF((E199*F199)+(G199*H199)+(I199*J199) =0,"0",(E199*F199)+(G199*H199)+(I199*J199))</f>
        <v>0</v>
      </c>
    </row>
    <row r="200" spans="1:11" ht="15" hidden="1" customHeight="1" x14ac:dyDescent="0.2">
      <c r="A200" s="170" t="s">
        <v>6</v>
      </c>
      <c r="B200" s="29"/>
      <c r="C200" s="41"/>
      <c r="D200" s="41"/>
      <c r="E200" s="43"/>
      <c r="F200" s="44"/>
      <c r="G200" s="45"/>
      <c r="H200" s="46"/>
      <c r="I200" s="45"/>
      <c r="J200" s="46"/>
      <c r="K200" s="122" t="str">
        <f>IF((E200*F200)+(G200*H200)+(I200*J200) =0,"0",(E200*F200)+(G200*H200)+(I200*J200))</f>
        <v>0</v>
      </c>
    </row>
    <row r="201" spans="1:11" ht="15" hidden="1" customHeight="1" thickBot="1" x14ac:dyDescent="0.25">
      <c r="A201" s="72" t="s">
        <v>9</v>
      </c>
      <c r="B201" s="135">
        <f>B192+B194+B195+B197+B198+B200</f>
        <v>0</v>
      </c>
      <c r="C201" s="73"/>
      <c r="D201" s="74"/>
      <c r="E201" s="83"/>
      <c r="F201" s="49"/>
      <c r="G201" s="84"/>
      <c r="H201" s="85"/>
      <c r="I201" s="84"/>
      <c r="J201" s="49"/>
      <c r="K201" s="123">
        <f>SUM(K192:K200)</f>
        <v>0</v>
      </c>
    </row>
    <row r="202" spans="1:11" ht="15" hidden="1" customHeight="1" thickTop="1" x14ac:dyDescent="0.25">
      <c r="A202" s="54"/>
      <c r="E202" s="61"/>
    </row>
    <row r="203" spans="1:11" ht="15" hidden="1" customHeight="1" x14ac:dyDescent="0.25">
      <c r="A203" s="5" t="s">
        <v>43</v>
      </c>
    </row>
    <row r="204" spans="1:11" ht="15" hidden="1" customHeight="1" x14ac:dyDescent="0.2">
      <c r="A204" s="78" t="s">
        <v>36</v>
      </c>
      <c r="B204" s="79"/>
      <c r="C204" s="323" t="s">
        <v>2</v>
      </c>
      <c r="D204" s="323" t="s">
        <v>52</v>
      </c>
    </row>
    <row r="205" spans="1:11" ht="15" hidden="1" customHeight="1" x14ac:dyDescent="0.2">
      <c r="A205" s="160" t="s">
        <v>37</v>
      </c>
      <c r="B205" s="70" t="s">
        <v>1</v>
      </c>
      <c r="C205" s="324"/>
      <c r="D205" s="324"/>
      <c r="E205" s="339" t="s">
        <v>25</v>
      </c>
      <c r="F205" s="332"/>
    </row>
    <row r="206" spans="1:11" ht="15" hidden="1" customHeight="1" x14ac:dyDescent="0.2">
      <c r="A206" s="175" t="s">
        <v>26</v>
      </c>
      <c r="B206" s="29"/>
      <c r="C206" s="56"/>
      <c r="D206" s="30"/>
      <c r="E206" s="327">
        <f>IF(C206=0,(B206*1*D206)/1000,IF(C206=" ",(B206*1*D206)/1000,(B206*C206*D206)/1000))</f>
        <v>0</v>
      </c>
      <c r="F206" s="328"/>
    </row>
    <row r="207" spans="1:11" ht="15" hidden="1" customHeight="1" x14ac:dyDescent="0.2">
      <c r="A207" s="175" t="s">
        <v>26</v>
      </c>
      <c r="B207" s="29"/>
      <c r="C207" s="56"/>
      <c r="D207" s="30"/>
      <c r="E207" s="327">
        <f>IF(C207=0,(B207*1*D207)/1000,IF(C207=" ",(B207*1*D207)/1000,(B207*C207*D207)/1000))</f>
        <v>0</v>
      </c>
      <c r="F207" s="328"/>
    </row>
    <row r="208" spans="1:11" ht="15" hidden="1" customHeight="1" x14ac:dyDescent="0.2">
      <c r="A208" s="175"/>
      <c r="B208" s="29"/>
      <c r="C208" s="56"/>
      <c r="D208" s="30"/>
      <c r="E208" s="327">
        <f>IF(C208=0,(B208*1*D208)/1000,IF(C208=" ",(B208*1*D208)/1000,(B208*C208*D208)/1000))</f>
        <v>0</v>
      </c>
      <c r="F208" s="328"/>
    </row>
    <row r="209" spans="1:11" ht="15" hidden="1" customHeight="1" x14ac:dyDescent="0.2">
      <c r="A209" s="175"/>
      <c r="B209" s="29"/>
      <c r="C209" s="56"/>
      <c r="D209" s="30"/>
      <c r="E209" s="327">
        <f>IF(C209=0,(B209*1*D209)/1000,IF(C209=" ",(B209*1*D209)/1000,(B209*C209*D209)/1000))</f>
        <v>0</v>
      </c>
      <c r="F209" s="328"/>
    </row>
    <row r="210" spans="1:11" ht="15" hidden="1" customHeight="1" thickBot="1" x14ac:dyDescent="0.25">
      <c r="A210" s="57" t="s">
        <v>9</v>
      </c>
      <c r="B210" s="58" t="s">
        <v>26</v>
      </c>
      <c r="C210" s="59"/>
      <c r="D210" s="60"/>
      <c r="E210" s="329">
        <f>SUM(E206:E209)</f>
        <v>0</v>
      </c>
      <c r="F210" s="330"/>
    </row>
    <row r="211" spans="1:11" ht="15" hidden="1" customHeight="1" thickTop="1" x14ac:dyDescent="0.2">
      <c r="A211" s="81" t="s">
        <v>39</v>
      </c>
      <c r="B211" s="61"/>
    </row>
    <row r="212" spans="1:11" ht="39" hidden="1" customHeight="1" x14ac:dyDescent="0.2">
      <c r="A212" s="160" t="s">
        <v>37</v>
      </c>
      <c r="B212" s="62" t="s">
        <v>23</v>
      </c>
      <c r="C212" s="63" t="s">
        <v>24</v>
      </c>
      <c r="D212" s="331" t="s">
        <v>25</v>
      </c>
      <c r="E212" s="332"/>
    </row>
    <row r="213" spans="1:11" ht="15" hidden="1" customHeight="1" x14ac:dyDescent="0.2">
      <c r="A213" s="175" t="s">
        <v>26</v>
      </c>
      <c r="B213" s="29"/>
      <c r="C213" s="82"/>
      <c r="D213" s="327">
        <f>B213*C213</f>
        <v>0</v>
      </c>
      <c r="E213" s="328"/>
    </row>
    <row r="214" spans="1:11" ht="15" hidden="1" customHeight="1" x14ac:dyDescent="0.2">
      <c r="A214" s="175" t="s">
        <v>26</v>
      </c>
      <c r="B214" s="29"/>
      <c r="C214" s="82"/>
      <c r="D214" s="327">
        <f>B214*C214</f>
        <v>0</v>
      </c>
      <c r="E214" s="328"/>
    </row>
    <row r="215" spans="1:11" ht="15" hidden="1" customHeight="1" thickBot="1" x14ac:dyDescent="0.25">
      <c r="A215" s="57" t="s">
        <v>9</v>
      </c>
      <c r="B215" s="64"/>
      <c r="C215" s="65"/>
      <c r="D215" s="329">
        <f>SUM(D213:D214)</f>
        <v>0</v>
      </c>
      <c r="E215" s="330"/>
    </row>
    <row r="216" spans="1:11" ht="15" hidden="1" customHeight="1" thickTop="1" thickBot="1" x14ac:dyDescent="0.25"/>
    <row r="217" spans="1:11" ht="18" hidden="1" customHeight="1" thickBot="1" x14ac:dyDescent="0.3">
      <c r="A217" s="54" t="s">
        <v>44</v>
      </c>
      <c r="E217" s="124">
        <f>K201+E210+D215</f>
        <v>0</v>
      </c>
    </row>
    <row r="218" spans="1:11" ht="15" hidden="1" customHeight="1" x14ac:dyDescent="0.2"/>
    <row r="219" spans="1:11" ht="15" hidden="1" customHeight="1" thickBot="1" x14ac:dyDescent="0.3">
      <c r="A219" s="67" t="s">
        <v>63</v>
      </c>
      <c r="B219" s="5"/>
      <c r="C219" s="68" t="s">
        <v>62</v>
      </c>
      <c r="D219" s="16"/>
      <c r="E219" s="16"/>
      <c r="F219" s="16"/>
      <c r="G219" s="16"/>
      <c r="H219" s="16"/>
      <c r="I219" s="16"/>
      <c r="J219" s="16"/>
      <c r="K219" s="16"/>
    </row>
    <row r="220" spans="1:11" ht="15" hidden="1" customHeight="1" thickTop="1" thickBot="1" x14ac:dyDescent="0.3">
      <c r="C220" s="16"/>
      <c r="D220" s="16"/>
      <c r="E220" s="17" t="s">
        <v>12</v>
      </c>
      <c r="F220" s="18"/>
      <c r="G220" s="19"/>
      <c r="H220" s="19"/>
      <c r="I220" s="19"/>
      <c r="J220" s="18"/>
      <c r="K220" s="55"/>
    </row>
    <row r="221" spans="1:11" ht="15" hidden="1" customHeight="1" thickTop="1" x14ac:dyDescent="0.2">
      <c r="C221" s="323" t="s">
        <v>2</v>
      </c>
      <c r="D221" s="325" t="s">
        <v>52</v>
      </c>
      <c r="E221" s="20" t="s">
        <v>19</v>
      </c>
      <c r="F221" s="21"/>
      <c r="G221" s="308" t="s">
        <v>21</v>
      </c>
      <c r="H221" s="309"/>
      <c r="I221" s="22" t="s">
        <v>20</v>
      </c>
      <c r="J221" s="21"/>
      <c r="K221" s="55"/>
    </row>
    <row r="222" spans="1:11" ht="15" hidden="1" customHeight="1" x14ac:dyDescent="0.2">
      <c r="A222" s="69" t="s">
        <v>42</v>
      </c>
      <c r="B222" s="70" t="s">
        <v>1</v>
      </c>
      <c r="C222" s="324"/>
      <c r="D222" s="326"/>
      <c r="E222" s="26" t="s">
        <v>17</v>
      </c>
      <c r="F222" s="27" t="s">
        <v>18</v>
      </c>
      <c r="G222" s="28" t="s">
        <v>17</v>
      </c>
      <c r="H222" s="25" t="s">
        <v>18</v>
      </c>
      <c r="I222" s="28" t="s">
        <v>17</v>
      </c>
      <c r="J222" s="25" t="s">
        <v>18</v>
      </c>
      <c r="K222" s="26" t="s">
        <v>0</v>
      </c>
    </row>
    <row r="223" spans="1:11" ht="15" hidden="1" customHeight="1" x14ac:dyDescent="0.2">
      <c r="A223" s="170" t="s">
        <v>4</v>
      </c>
      <c r="B223" s="29"/>
      <c r="C223" s="30"/>
      <c r="D223" s="31"/>
      <c r="E223" s="32"/>
      <c r="F223" s="33"/>
      <c r="G223" s="34"/>
      <c r="H223" s="33"/>
      <c r="I223" s="34"/>
      <c r="J223" s="33"/>
      <c r="K223" s="122">
        <f>IF(C223=0,(B223*1*D223)/1000,IF(C223=" ", (B223*1*D223),(B223*C223*D223)/1000))</f>
        <v>0</v>
      </c>
    </row>
    <row r="224" spans="1:11" ht="15" hidden="1" customHeight="1" x14ac:dyDescent="0.2">
      <c r="A224" s="170" t="s">
        <v>5</v>
      </c>
      <c r="B224" s="42"/>
      <c r="C224" s="41"/>
      <c r="D224" s="41"/>
      <c r="E224" s="43"/>
      <c r="F224" s="44"/>
      <c r="G224" s="45"/>
      <c r="H224" s="46"/>
      <c r="I224" s="45"/>
      <c r="J224" s="46"/>
      <c r="K224" s="122" t="str">
        <f>IF((E224*F224)+(G224*H224)+(I224*J224) =0,"0",(E224*F224)+(G224*H224)+(I224*J224))</f>
        <v>0</v>
      </c>
    </row>
    <row r="225" spans="1:11" ht="15" hidden="1" customHeight="1" x14ac:dyDescent="0.2">
      <c r="A225" s="170" t="s">
        <v>6</v>
      </c>
      <c r="B225" s="29"/>
      <c r="C225" s="41"/>
      <c r="D225" s="41"/>
      <c r="E225" s="43"/>
      <c r="F225" s="44"/>
      <c r="G225" s="45"/>
      <c r="H225" s="46"/>
      <c r="I225" s="45"/>
      <c r="J225" s="46"/>
      <c r="K225" s="122" t="str">
        <f>IF((E225*F225)+(G225*H225)+(I225*J225) =0,"0",(E225*F225)+(G225*H225)+(I225*J225))</f>
        <v>0</v>
      </c>
    </row>
    <row r="226" spans="1:11" ht="15" hidden="1" customHeight="1" x14ac:dyDescent="0.2">
      <c r="A226" s="170" t="s">
        <v>7</v>
      </c>
      <c r="B226" s="29"/>
      <c r="C226" s="30"/>
      <c r="D226" s="52"/>
      <c r="E226" s="71"/>
      <c r="F226" s="38"/>
      <c r="G226" s="42"/>
      <c r="H226" s="38"/>
      <c r="I226" s="42"/>
      <c r="J226" s="38"/>
      <c r="K226" s="122">
        <f>IF(C226=0,(B226*1*D226)/1000,IF(C226=" ", (B226*1*D226),(B226*C226*D226)/1000))</f>
        <v>0</v>
      </c>
    </row>
    <row r="227" spans="1:11" ht="15" hidden="1" customHeight="1" x14ac:dyDescent="0.2">
      <c r="A227" s="170" t="s">
        <v>5</v>
      </c>
      <c r="B227" s="42"/>
      <c r="C227" s="41"/>
      <c r="D227" s="41"/>
      <c r="E227" s="43"/>
      <c r="F227" s="44"/>
      <c r="G227" s="45"/>
      <c r="H227" s="46"/>
      <c r="I227" s="45"/>
      <c r="J227" s="46"/>
      <c r="K227" s="122" t="str">
        <f>IF((E227*F227)+(G227*H227)+(I227*J227) =0,"0",(E227*F227)+(G227*H227)+(I227*J227))</f>
        <v>0</v>
      </c>
    </row>
    <row r="228" spans="1:11" ht="15" hidden="1" customHeight="1" x14ac:dyDescent="0.2">
      <c r="A228" s="170" t="s">
        <v>6</v>
      </c>
      <c r="B228" s="29"/>
      <c r="C228" s="41"/>
      <c r="D228" s="41"/>
      <c r="E228" s="43"/>
      <c r="F228" s="44"/>
      <c r="G228" s="45"/>
      <c r="H228" s="46"/>
      <c r="I228" s="45"/>
      <c r="J228" s="46"/>
      <c r="K228" s="122" t="str">
        <f>IF((E228*F228)+(G228*H228)+(I228*J228) =0,"0",(E228*F228)+(G228*H228)+(I228*J228))</f>
        <v>0</v>
      </c>
    </row>
    <row r="229" spans="1:11" ht="15" hidden="1" customHeight="1" x14ac:dyDescent="0.2">
      <c r="A229" s="170" t="s">
        <v>8</v>
      </c>
      <c r="B229" s="29"/>
      <c r="C229" s="30"/>
      <c r="D229" s="52"/>
      <c r="E229" s="71"/>
      <c r="F229" s="38"/>
      <c r="G229" s="42"/>
      <c r="H229" s="38"/>
      <c r="I229" s="42"/>
      <c r="J229" s="38"/>
      <c r="K229" s="122">
        <f>IF(C229=0,(B229*1*D229)/1000,IF(C229=" ", (B229*1*D229),(B229*C229*D229)/1000))</f>
        <v>0</v>
      </c>
    </row>
    <row r="230" spans="1:11" ht="15" hidden="1" customHeight="1" x14ac:dyDescent="0.2">
      <c r="A230" s="170" t="s">
        <v>5</v>
      </c>
      <c r="B230" s="42"/>
      <c r="C230" s="41"/>
      <c r="D230" s="41"/>
      <c r="E230" s="43"/>
      <c r="F230" s="44"/>
      <c r="G230" s="45"/>
      <c r="H230" s="46"/>
      <c r="I230" s="45"/>
      <c r="J230" s="46"/>
      <c r="K230" s="122" t="str">
        <f>IF((E230*F230)+(G230*H230)+(I230*J230) =0,"0",(E230*F230)+(G230*H230)+(I230*J230))</f>
        <v>0</v>
      </c>
    </row>
    <row r="231" spans="1:11" ht="15" hidden="1" customHeight="1" x14ac:dyDescent="0.2">
      <c r="A231" s="170" t="s">
        <v>6</v>
      </c>
      <c r="B231" s="29"/>
      <c r="C231" s="41"/>
      <c r="D231" s="41"/>
      <c r="E231" s="43"/>
      <c r="F231" s="44"/>
      <c r="G231" s="45"/>
      <c r="H231" s="46"/>
      <c r="I231" s="45"/>
      <c r="J231" s="46"/>
      <c r="K231" s="122" t="str">
        <f>IF((E231*F231)+(G231*H231)+(I231*J231) =0,"0",(E231*F231)+(G231*H231)+(I231*J231))</f>
        <v>0</v>
      </c>
    </row>
    <row r="232" spans="1:11" ht="15" hidden="1" customHeight="1" thickBot="1" x14ac:dyDescent="0.25">
      <c r="A232" s="72" t="s">
        <v>9</v>
      </c>
      <c r="B232" s="135">
        <f>B223+B225+B226+B228+B229+B231</f>
        <v>0</v>
      </c>
      <c r="C232" s="73"/>
      <c r="D232" s="74"/>
      <c r="E232" s="75"/>
      <c r="F232" s="74"/>
      <c r="G232" s="76"/>
      <c r="H232" s="77"/>
      <c r="I232" s="76"/>
      <c r="J232" s="74"/>
      <c r="K232" s="123">
        <f>SUM(K223:K231)</f>
        <v>0</v>
      </c>
    </row>
    <row r="233" spans="1:11" ht="15" hidden="1" customHeight="1" thickTop="1" x14ac:dyDescent="0.25">
      <c r="A233" s="54"/>
      <c r="E233" s="61"/>
    </row>
    <row r="234" spans="1:11" ht="15" hidden="1" customHeight="1" x14ac:dyDescent="0.25">
      <c r="A234" s="5" t="s">
        <v>43</v>
      </c>
    </row>
    <row r="235" spans="1:11" ht="15" hidden="1" customHeight="1" x14ac:dyDescent="0.2">
      <c r="A235" s="78" t="s">
        <v>36</v>
      </c>
      <c r="B235" s="79"/>
      <c r="C235" s="323" t="s">
        <v>2</v>
      </c>
      <c r="D235" s="323" t="s">
        <v>52</v>
      </c>
    </row>
    <row r="236" spans="1:11" ht="15" hidden="1" customHeight="1" x14ac:dyDescent="0.2">
      <c r="A236" s="160" t="s">
        <v>37</v>
      </c>
      <c r="B236" s="70" t="s">
        <v>1</v>
      </c>
      <c r="C236" s="324"/>
      <c r="D236" s="324"/>
      <c r="E236" s="339" t="s">
        <v>25</v>
      </c>
      <c r="F236" s="332"/>
    </row>
    <row r="237" spans="1:11" ht="15" hidden="1" customHeight="1" x14ac:dyDescent="0.2">
      <c r="A237" s="175" t="s">
        <v>26</v>
      </c>
      <c r="B237" s="29"/>
      <c r="C237" s="56"/>
      <c r="D237" s="30"/>
      <c r="E237" s="327">
        <f>IF(C237=0,(B237*1*D237)/1000,IF(C237=" ",(B237*1*D237)/1000,(B237*C237*D237)/1000))</f>
        <v>0</v>
      </c>
      <c r="F237" s="328"/>
    </row>
    <row r="238" spans="1:11" ht="15" hidden="1" customHeight="1" x14ac:dyDescent="0.2">
      <c r="A238" s="175" t="s">
        <v>26</v>
      </c>
      <c r="B238" s="29"/>
      <c r="C238" s="56"/>
      <c r="D238" s="30"/>
      <c r="E238" s="327">
        <f>IF(C238=0,(B238*1*D238)/1000,IF(C238=" ",(B238*1*D238)/1000,(B238*C238*D238)/1000))</f>
        <v>0</v>
      </c>
      <c r="F238" s="328"/>
    </row>
    <row r="239" spans="1:11" ht="15" hidden="1" customHeight="1" x14ac:dyDescent="0.2">
      <c r="A239" s="175"/>
      <c r="B239" s="29"/>
      <c r="C239" s="56"/>
      <c r="D239" s="30"/>
      <c r="E239" s="327">
        <f>IF(C239=0,(B239*1*D239)/1000,IF(C239=" ",(B239*1*D239)/1000,(B239*C239*D239)/1000))</f>
        <v>0</v>
      </c>
      <c r="F239" s="328"/>
    </row>
    <row r="240" spans="1:11" ht="15" hidden="1" customHeight="1" x14ac:dyDescent="0.2">
      <c r="A240" s="175"/>
      <c r="B240" s="29"/>
      <c r="C240" s="56"/>
      <c r="D240" s="30"/>
      <c r="E240" s="327">
        <f>IF(C240=0,(B240*1*D240)/1000,IF(C240=" ",(B240*1*D240)/1000,(B240*C240*D240)/1000))</f>
        <v>0</v>
      </c>
      <c r="F240" s="328"/>
    </row>
    <row r="241" spans="1:11" ht="15" hidden="1" customHeight="1" thickBot="1" x14ac:dyDescent="0.25">
      <c r="A241" s="57" t="s">
        <v>9</v>
      </c>
      <c r="B241" s="58" t="s">
        <v>26</v>
      </c>
      <c r="C241" s="59"/>
      <c r="D241" s="60"/>
      <c r="E241" s="329">
        <f>SUM(E237:E240)</f>
        <v>0</v>
      </c>
      <c r="F241" s="330"/>
    </row>
    <row r="242" spans="1:11" ht="15" hidden="1" customHeight="1" thickTop="1" x14ac:dyDescent="0.2">
      <c r="A242" s="81" t="s">
        <v>39</v>
      </c>
      <c r="B242" s="61"/>
    </row>
    <row r="243" spans="1:11" ht="39" hidden="1" customHeight="1" x14ac:dyDescent="0.2">
      <c r="A243" s="160" t="s">
        <v>37</v>
      </c>
      <c r="B243" s="62" t="s">
        <v>23</v>
      </c>
      <c r="C243" s="63" t="s">
        <v>24</v>
      </c>
      <c r="D243" s="331" t="s">
        <v>25</v>
      </c>
      <c r="E243" s="332"/>
    </row>
    <row r="244" spans="1:11" ht="15" hidden="1" customHeight="1" x14ac:dyDescent="0.2">
      <c r="A244" s="175" t="s">
        <v>26</v>
      </c>
      <c r="B244" s="29"/>
      <c r="C244" s="82"/>
      <c r="D244" s="327">
        <f>B244*C244</f>
        <v>0</v>
      </c>
      <c r="E244" s="328"/>
    </row>
    <row r="245" spans="1:11" ht="15" hidden="1" customHeight="1" x14ac:dyDescent="0.2">
      <c r="A245" s="175" t="s">
        <v>26</v>
      </c>
      <c r="B245" s="29"/>
      <c r="C245" s="82"/>
      <c r="D245" s="327">
        <f>B245*C245</f>
        <v>0</v>
      </c>
      <c r="E245" s="328"/>
    </row>
    <row r="246" spans="1:11" ht="15" hidden="1" customHeight="1" thickBot="1" x14ac:dyDescent="0.25">
      <c r="A246" s="57" t="s">
        <v>9</v>
      </c>
      <c r="B246" s="64"/>
      <c r="C246" s="65"/>
      <c r="D246" s="329">
        <f>SUM(D244:D245)</f>
        <v>0</v>
      </c>
      <c r="E246" s="330"/>
    </row>
    <row r="247" spans="1:11" ht="15" hidden="1" customHeight="1" thickTop="1" thickBot="1" x14ac:dyDescent="0.25"/>
    <row r="248" spans="1:11" ht="18" hidden="1" customHeight="1" thickBot="1" x14ac:dyDescent="0.3">
      <c r="A248" s="54" t="s">
        <v>44</v>
      </c>
      <c r="E248" s="124">
        <f>K232+E241+D246</f>
        <v>0</v>
      </c>
    </row>
    <row r="249" spans="1:11" ht="15" hidden="1" customHeight="1" x14ac:dyDescent="0.2"/>
    <row r="250" spans="1:11" ht="15" hidden="1" customHeight="1" thickBot="1" x14ac:dyDescent="0.3">
      <c r="A250" s="67" t="s">
        <v>63</v>
      </c>
      <c r="B250" s="5"/>
      <c r="C250" s="68" t="s">
        <v>62</v>
      </c>
      <c r="D250" s="16"/>
      <c r="E250" s="16"/>
      <c r="F250" s="16"/>
      <c r="G250" s="16"/>
      <c r="H250" s="16"/>
      <c r="I250" s="16"/>
      <c r="J250" s="16"/>
      <c r="K250" s="16"/>
    </row>
    <row r="251" spans="1:11" ht="15" hidden="1" customHeight="1" thickTop="1" thickBot="1" x14ac:dyDescent="0.3">
      <c r="C251" s="16"/>
      <c r="D251" s="16"/>
      <c r="E251" s="17" t="s">
        <v>12</v>
      </c>
      <c r="F251" s="18"/>
      <c r="G251" s="19"/>
      <c r="H251" s="19"/>
      <c r="I251" s="19"/>
      <c r="J251" s="18"/>
      <c r="K251" s="55"/>
    </row>
    <row r="252" spans="1:11" ht="15" hidden="1" customHeight="1" thickTop="1" x14ac:dyDescent="0.2">
      <c r="C252" s="323" t="s">
        <v>2</v>
      </c>
      <c r="D252" s="325" t="s">
        <v>52</v>
      </c>
      <c r="E252" s="20" t="s">
        <v>19</v>
      </c>
      <c r="F252" s="21"/>
      <c r="G252" s="308" t="s">
        <v>21</v>
      </c>
      <c r="H252" s="309"/>
      <c r="I252" s="22" t="s">
        <v>20</v>
      </c>
      <c r="J252" s="21"/>
      <c r="K252" s="55"/>
    </row>
    <row r="253" spans="1:11" ht="15" hidden="1" customHeight="1" x14ac:dyDescent="0.2">
      <c r="A253" s="69" t="s">
        <v>42</v>
      </c>
      <c r="B253" s="70" t="s">
        <v>1</v>
      </c>
      <c r="C253" s="324"/>
      <c r="D253" s="326"/>
      <c r="E253" s="26" t="s">
        <v>17</v>
      </c>
      <c r="F253" s="27" t="s">
        <v>18</v>
      </c>
      <c r="G253" s="28" t="s">
        <v>17</v>
      </c>
      <c r="H253" s="25" t="s">
        <v>18</v>
      </c>
      <c r="I253" s="28" t="s">
        <v>17</v>
      </c>
      <c r="J253" s="25" t="s">
        <v>18</v>
      </c>
      <c r="K253" s="26" t="s">
        <v>0</v>
      </c>
    </row>
    <row r="254" spans="1:11" ht="15" hidden="1" customHeight="1" x14ac:dyDescent="0.2">
      <c r="A254" s="170" t="s">
        <v>4</v>
      </c>
      <c r="B254" s="29"/>
      <c r="C254" s="30"/>
      <c r="D254" s="31"/>
      <c r="E254" s="32"/>
      <c r="F254" s="33"/>
      <c r="G254" s="34"/>
      <c r="H254" s="33"/>
      <c r="I254" s="34"/>
      <c r="J254" s="33"/>
      <c r="K254" s="122">
        <f>IF(C254=0,(B254*1*D254)/1000,IF(C254=" ", (B254*1*D254),(B254*C254*D254)/1000))</f>
        <v>0</v>
      </c>
    </row>
    <row r="255" spans="1:11" ht="15" hidden="1" customHeight="1" x14ac:dyDescent="0.2">
      <c r="A255" s="170" t="s">
        <v>5</v>
      </c>
      <c r="B255" s="42"/>
      <c r="C255" s="41"/>
      <c r="D255" s="41"/>
      <c r="E255" s="43"/>
      <c r="F255" s="44"/>
      <c r="G255" s="45"/>
      <c r="H255" s="46"/>
      <c r="I255" s="45"/>
      <c r="J255" s="46"/>
      <c r="K255" s="122" t="str">
        <f>IF((E255*F255)+(G255*H255)+(I255*J255) =0,"0",(E255*F255)+(G255*H255)+(I255*J255))</f>
        <v>0</v>
      </c>
    </row>
    <row r="256" spans="1:11" ht="15" hidden="1" customHeight="1" x14ac:dyDescent="0.2">
      <c r="A256" s="170" t="s">
        <v>6</v>
      </c>
      <c r="B256" s="29"/>
      <c r="C256" s="41"/>
      <c r="D256" s="41"/>
      <c r="E256" s="43"/>
      <c r="F256" s="44"/>
      <c r="G256" s="45"/>
      <c r="H256" s="46"/>
      <c r="I256" s="45"/>
      <c r="J256" s="46"/>
      <c r="K256" s="122" t="str">
        <f>IF((E256*F256)+(G256*H256)+(I256*J256) =0,"0",(E256*F256)+(G256*H256)+(I256*J256))</f>
        <v>0</v>
      </c>
    </row>
    <row r="257" spans="1:11" ht="15" hidden="1" customHeight="1" x14ac:dyDescent="0.2">
      <c r="A257" s="170" t="s">
        <v>7</v>
      </c>
      <c r="B257" s="29"/>
      <c r="C257" s="30"/>
      <c r="D257" s="52"/>
      <c r="E257" s="71"/>
      <c r="F257" s="38"/>
      <c r="G257" s="42"/>
      <c r="H257" s="38"/>
      <c r="I257" s="42"/>
      <c r="J257" s="38"/>
      <c r="K257" s="122">
        <f>IF(C257=0,(B257*1*D257)/1000,IF(C257=" ", (B257*1*D257),(B257*C257*D257)/1000))</f>
        <v>0</v>
      </c>
    </row>
    <row r="258" spans="1:11" ht="15" hidden="1" customHeight="1" x14ac:dyDescent="0.2">
      <c r="A258" s="170" t="s">
        <v>5</v>
      </c>
      <c r="B258" s="42"/>
      <c r="C258" s="41"/>
      <c r="D258" s="41"/>
      <c r="E258" s="43"/>
      <c r="F258" s="44"/>
      <c r="G258" s="45"/>
      <c r="H258" s="46"/>
      <c r="I258" s="45"/>
      <c r="J258" s="46"/>
      <c r="K258" s="122" t="str">
        <f>IF((E258*F258)+(G258*H258)+(I258*J258) =0,"0",(E258*F258)+(G258*H258)+(I258*J258))</f>
        <v>0</v>
      </c>
    </row>
    <row r="259" spans="1:11" ht="15" hidden="1" customHeight="1" x14ac:dyDescent="0.2">
      <c r="A259" s="170" t="s">
        <v>6</v>
      </c>
      <c r="B259" s="29"/>
      <c r="C259" s="41"/>
      <c r="D259" s="41"/>
      <c r="E259" s="43"/>
      <c r="F259" s="44"/>
      <c r="G259" s="45"/>
      <c r="H259" s="46"/>
      <c r="I259" s="45"/>
      <c r="J259" s="46"/>
      <c r="K259" s="122" t="str">
        <f>IF((E259*F259)+(G259*H259)+(I259*J259) =0,"0",(E259*F259)+(G259*H259)+(I259*J259))</f>
        <v>0</v>
      </c>
    </row>
    <row r="260" spans="1:11" ht="15" hidden="1" customHeight="1" x14ac:dyDescent="0.2">
      <c r="A260" s="170" t="s">
        <v>8</v>
      </c>
      <c r="B260" s="29"/>
      <c r="C260" s="30"/>
      <c r="D260" s="52"/>
      <c r="E260" s="71"/>
      <c r="F260" s="38"/>
      <c r="G260" s="42"/>
      <c r="H260" s="38"/>
      <c r="I260" s="42"/>
      <c r="J260" s="38"/>
      <c r="K260" s="122">
        <f>IF(C260=0,(B260*1*D260)/1000,IF(C260=" ", (B260*1*D260),(B260*C260*D260)/1000))</f>
        <v>0</v>
      </c>
    </row>
    <row r="261" spans="1:11" ht="15" hidden="1" customHeight="1" x14ac:dyDescent="0.2">
      <c r="A261" s="170" t="s">
        <v>5</v>
      </c>
      <c r="B261" s="42"/>
      <c r="C261" s="41"/>
      <c r="D261" s="41"/>
      <c r="E261" s="43"/>
      <c r="F261" s="44"/>
      <c r="G261" s="45"/>
      <c r="H261" s="46"/>
      <c r="I261" s="45"/>
      <c r="J261" s="46"/>
      <c r="K261" s="122" t="str">
        <f>IF((E261*F261)+(G261*H261)+(I261*J261) =0,"0",(E261*F261)+(G261*H261)+(I261*J261))</f>
        <v>0</v>
      </c>
    </row>
    <row r="262" spans="1:11" ht="15" hidden="1" customHeight="1" x14ac:dyDescent="0.2">
      <c r="A262" s="170" t="s">
        <v>6</v>
      </c>
      <c r="B262" s="29"/>
      <c r="C262" s="41"/>
      <c r="D262" s="41"/>
      <c r="E262" s="43"/>
      <c r="F262" s="44"/>
      <c r="G262" s="45"/>
      <c r="H262" s="46"/>
      <c r="I262" s="45"/>
      <c r="J262" s="46"/>
      <c r="K262" s="122" t="str">
        <f>IF((E262*F262)+(G262*H262)+(I262*J262) =0,"0",(E262*F262)+(G262*H262)+(I262*J262))</f>
        <v>0</v>
      </c>
    </row>
    <row r="263" spans="1:11" ht="15" hidden="1" customHeight="1" thickBot="1" x14ac:dyDescent="0.25">
      <c r="A263" s="72" t="s">
        <v>9</v>
      </c>
      <c r="B263" s="135">
        <f>B254+B256+B257+B259+B260+B262</f>
        <v>0</v>
      </c>
      <c r="C263" s="73"/>
      <c r="D263" s="74"/>
      <c r="E263" s="75"/>
      <c r="F263" s="74"/>
      <c r="G263" s="76"/>
      <c r="H263" s="77"/>
      <c r="I263" s="76"/>
      <c r="J263" s="74"/>
      <c r="K263" s="123">
        <f>SUM(K254:K262)</f>
        <v>0</v>
      </c>
    </row>
    <row r="264" spans="1:11" ht="15" hidden="1" customHeight="1" thickTop="1" x14ac:dyDescent="0.25">
      <c r="A264" s="54"/>
      <c r="E264" s="61"/>
    </row>
    <row r="265" spans="1:11" ht="15" hidden="1" customHeight="1" x14ac:dyDescent="0.25">
      <c r="A265" s="5" t="s">
        <v>43</v>
      </c>
    </row>
    <row r="266" spans="1:11" ht="15" hidden="1" customHeight="1" x14ac:dyDescent="0.2">
      <c r="A266" s="78" t="s">
        <v>36</v>
      </c>
      <c r="B266" s="79"/>
      <c r="C266" s="323" t="s">
        <v>2</v>
      </c>
      <c r="D266" s="323" t="s">
        <v>52</v>
      </c>
    </row>
    <row r="267" spans="1:11" ht="15" hidden="1" customHeight="1" x14ac:dyDescent="0.2">
      <c r="A267" s="160" t="s">
        <v>37</v>
      </c>
      <c r="B267" s="70" t="s">
        <v>1</v>
      </c>
      <c r="C267" s="324"/>
      <c r="D267" s="324"/>
      <c r="E267" s="339" t="s">
        <v>25</v>
      </c>
      <c r="F267" s="332"/>
    </row>
    <row r="268" spans="1:11" ht="15" hidden="1" customHeight="1" x14ac:dyDescent="0.2">
      <c r="A268" s="175" t="s">
        <v>26</v>
      </c>
      <c r="B268" s="29"/>
      <c r="C268" s="56"/>
      <c r="D268" s="30"/>
      <c r="E268" s="327">
        <f>IF(C268=0,(B268*1*D268)/1000,IF(C268=" ",(B268*1*D268)/1000,(B268*C268*D268)/1000))</f>
        <v>0</v>
      </c>
      <c r="F268" s="328"/>
    </row>
    <row r="269" spans="1:11" ht="15" hidden="1" customHeight="1" x14ac:dyDescent="0.2">
      <c r="A269" s="175" t="s">
        <v>26</v>
      </c>
      <c r="B269" s="29"/>
      <c r="C269" s="56"/>
      <c r="D269" s="30"/>
      <c r="E269" s="327">
        <f>IF(C269=0,(B269*1*D269)/1000,IF(C269=" ",(B269*1*D269)/1000,(B269*C269*D269)/1000))</f>
        <v>0</v>
      </c>
      <c r="F269" s="328"/>
    </row>
    <row r="270" spans="1:11" ht="15" hidden="1" customHeight="1" x14ac:dyDescent="0.2">
      <c r="A270" s="175"/>
      <c r="B270" s="29"/>
      <c r="C270" s="56"/>
      <c r="D270" s="30"/>
      <c r="E270" s="327">
        <f>IF(C270=0,(B270*1*D270)/1000,IF(C270=" ",(B270*1*D270)/1000,(B270*C270*D270)/1000))</f>
        <v>0</v>
      </c>
      <c r="F270" s="328"/>
    </row>
    <row r="271" spans="1:11" ht="15" hidden="1" customHeight="1" x14ac:dyDescent="0.2">
      <c r="A271" s="175"/>
      <c r="B271" s="29"/>
      <c r="C271" s="56"/>
      <c r="D271" s="30"/>
      <c r="E271" s="327">
        <f>IF(C271=0,(B271*1*D271)/1000,IF(C271=" ",(B271*1*D271)/1000,(B271*C271*D271)/1000))</f>
        <v>0</v>
      </c>
      <c r="F271" s="328"/>
    </row>
    <row r="272" spans="1:11" ht="15" hidden="1" customHeight="1" thickBot="1" x14ac:dyDescent="0.25">
      <c r="A272" s="57" t="s">
        <v>9</v>
      </c>
      <c r="B272" s="58" t="s">
        <v>26</v>
      </c>
      <c r="C272" s="59"/>
      <c r="D272" s="60"/>
      <c r="E272" s="329">
        <f>SUM(E268:E271)</f>
        <v>0</v>
      </c>
      <c r="F272" s="330"/>
    </row>
    <row r="273" spans="1:11" ht="15" hidden="1" customHeight="1" thickTop="1" x14ac:dyDescent="0.2">
      <c r="A273" s="81" t="s">
        <v>39</v>
      </c>
      <c r="B273" s="61"/>
    </row>
    <row r="274" spans="1:11" ht="39" hidden="1" customHeight="1" x14ac:dyDescent="0.2">
      <c r="A274" s="160" t="s">
        <v>37</v>
      </c>
      <c r="B274" s="62" t="s">
        <v>23</v>
      </c>
      <c r="C274" s="63" t="s">
        <v>24</v>
      </c>
      <c r="D274" s="331" t="s">
        <v>25</v>
      </c>
      <c r="E274" s="332"/>
    </row>
    <row r="275" spans="1:11" ht="15" hidden="1" customHeight="1" x14ac:dyDescent="0.2">
      <c r="A275" s="175" t="s">
        <v>26</v>
      </c>
      <c r="B275" s="29"/>
      <c r="C275" s="82"/>
      <c r="D275" s="327">
        <f>B275*C275</f>
        <v>0</v>
      </c>
      <c r="E275" s="328"/>
    </row>
    <row r="276" spans="1:11" ht="15" hidden="1" customHeight="1" x14ac:dyDescent="0.2">
      <c r="A276" s="175" t="s">
        <v>26</v>
      </c>
      <c r="B276" s="29"/>
      <c r="C276" s="82"/>
      <c r="D276" s="327">
        <f>B276*C276</f>
        <v>0</v>
      </c>
      <c r="E276" s="328"/>
    </row>
    <row r="277" spans="1:11" ht="15" hidden="1" customHeight="1" thickBot="1" x14ac:dyDescent="0.25">
      <c r="A277" s="57" t="s">
        <v>9</v>
      </c>
      <c r="B277" s="64"/>
      <c r="C277" s="65"/>
      <c r="D277" s="329">
        <f>SUM(D275:D276)</f>
        <v>0</v>
      </c>
      <c r="E277" s="330"/>
    </row>
    <row r="278" spans="1:11" ht="15" hidden="1" customHeight="1" thickTop="1" thickBot="1" x14ac:dyDescent="0.25"/>
    <row r="279" spans="1:11" ht="18" hidden="1" customHeight="1" thickBot="1" x14ac:dyDescent="0.3">
      <c r="A279" s="54" t="s">
        <v>44</v>
      </c>
      <c r="E279" s="124">
        <f>K263+E272+D277</f>
        <v>0</v>
      </c>
    </row>
    <row r="280" spans="1:11" ht="15" hidden="1" customHeight="1" x14ac:dyDescent="0.2"/>
    <row r="281" spans="1:11" ht="15" hidden="1" customHeight="1" thickBot="1" x14ac:dyDescent="0.3">
      <c r="A281" s="67" t="s">
        <v>63</v>
      </c>
      <c r="B281" s="5"/>
      <c r="C281" s="68" t="s">
        <v>62</v>
      </c>
      <c r="D281" s="16"/>
      <c r="E281" s="16"/>
      <c r="F281" s="16"/>
      <c r="G281" s="16"/>
      <c r="H281" s="16"/>
      <c r="I281" s="16"/>
      <c r="J281" s="16"/>
      <c r="K281" s="16"/>
    </row>
    <row r="282" spans="1:11" ht="15" hidden="1" customHeight="1" thickTop="1" thickBot="1" x14ac:dyDescent="0.3">
      <c r="C282" s="16"/>
      <c r="D282" s="16"/>
      <c r="E282" s="17" t="s">
        <v>12</v>
      </c>
      <c r="F282" s="18"/>
      <c r="G282" s="19"/>
      <c r="H282" s="19"/>
      <c r="I282" s="19"/>
      <c r="J282" s="18"/>
      <c r="K282" s="55"/>
    </row>
    <row r="283" spans="1:11" ht="15" hidden="1" customHeight="1" thickTop="1" x14ac:dyDescent="0.2">
      <c r="C283" s="323" t="s">
        <v>2</v>
      </c>
      <c r="D283" s="325" t="s">
        <v>52</v>
      </c>
      <c r="E283" s="20" t="s">
        <v>19</v>
      </c>
      <c r="F283" s="21"/>
      <c r="G283" s="308" t="s">
        <v>21</v>
      </c>
      <c r="H283" s="309"/>
      <c r="I283" s="22" t="s">
        <v>20</v>
      </c>
      <c r="J283" s="21"/>
      <c r="K283" s="55"/>
    </row>
    <row r="284" spans="1:11" ht="15" hidden="1" customHeight="1" x14ac:dyDescent="0.2">
      <c r="A284" s="69" t="s">
        <v>42</v>
      </c>
      <c r="B284" s="70" t="s">
        <v>1</v>
      </c>
      <c r="C284" s="324"/>
      <c r="D284" s="326"/>
      <c r="E284" s="26" t="s">
        <v>17</v>
      </c>
      <c r="F284" s="27" t="s">
        <v>18</v>
      </c>
      <c r="G284" s="28" t="s">
        <v>17</v>
      </c>
      <c r="H284" s="25" t="s">
        <v>18</v>
      </c>
      <c r="I284" s="28" t="s">
        <v>17</v>
      </c>
      <c r="J284" s="25" t="s">
        <v>18</v>
      </c>
      <c r="K284" s="26" t="s">
        <v>0</v>
      </c>
    </row>
    <row r="285" spans="1:11" ht="15" hidden="1" customHeight="1" x14ac:dyDescent="0.2">
      <c r="A285" s="170" t="s">
        <v>4</v>
      </c>
      <c r="B285" s="29"/>
      <c r="C285" s="30"/>
      <c r="D285" s="31"/>
      <c r="E285" s="32"/>
      <c r="F285" s="33"/>
      <c r="G285" s="34"/>
      <c r="H285" s="33"/>
      <c r="I285" s="34"/>
      <c r="J285" s="33"/>
      <c r="K285" s="122">
        <f>IF(C285=0,(B285*1*D285)/1000,IF(C285=" ", (B285*1*D285),(B285*C285*D285)/1000))</f>
        <v>0</v>
      </c>
    </row>
    <row r="286" spans="1:11" ht="15" hidden="1" customHeight="1" x14ac:dyDescent="0.2">
      <c r="A286" s="170" t="s">
        <v>5</v>
      </c>
      <c r="B286" s="42"/>
      <c r="C286" s="41"/>
      <c r="D286" s="41"/>
      <c r="E286" s="43"/>
      <c r="F286" s="44"/>
      <c r="G286" s="45"/>
      <c r="H286" s="46"/>
      <c r="I286" s="45"/>
      <c r="J286" s="46"/>
      <c r="K286" s="122" t="str">
        <f>IF((E286*F286)+(G286*H286)+(I286*J286) =0,"0",(E286*F286)+(G286*H286)+(I286*J286))</f>
        <v>0</v>
      </c>
    </row>
    <row r="287" spans="1:11" ht="15" hidden="1" customHeight="1" x14ac:dyDescent="0.2">
      <c r="A287" s="170" t="s">
        <v>6</v>
      </c>
      <c r="B287" s="29"/>
      <c r="C287" s="41"/>
      <c r="D287" s="41"/>
      <c r="E287" s="43"/>
      <c r="F287" s="44"/>
      <c r="G287" s="45"/>
      <c r="H287" s="46"/>
      <c r="I287" s="45"/>
      <c r="J287" s="46"/>
      <c r="K287" s="122" t="str">
        <f>IF((E287*F287)+(G287*H287)+(I287*J287) =0,"0",(E287*F287)+(G287*H287)+(I287*J287))</f>
        <v>0</v>
      </c>
    </row>
    <row r="288" spans="1:11" ht="15" hidden="1" customHeight="1" x14ac:dyDescent="0.2">
      <c r="A288" s="170" t="s">
        <v>7</v>
      </c>
      <c r="B288" s="29"/>
      <c r="C288" s="30"/>
      <c r="D288" s="52"/>
      <c r="E288" s="71"/>
      <c r="F288" s="38"/>
      <c r="G288" s="42"/>
      <c r="H288" s="38"/>
      <c r="I288" s="42"/>
      <c r="J288" s="38"/>
      <c r="K288" s="122">
        <f>IF(C288=0,(B288*1*D288)/1000,IF(C288=" ", (B288*1*D288),(B288*C288*D288)/1000))</f>
        <v>0</v>
      </c>
    </row>
    <row r="289" spans="1:11" ht="15" hidden="1" customHeight="1" x14ac:dyDescent="0.2">
      <c r="A289" s="170" t="s">
        <v>5</v>
      </c>
      <c r="B289" s="42"/>
      <c r="C289" s="41"/>
      <c r="D289" s="41"/>
      <c r="E289" s="43"/>
      <c r="F289" s="44"/>
      <c r="G289" s="45"/>
      <c r="H289" s="46"/>
      <c r="I289" s="45"/>
      <c r="J289" s="46"/>
      <c r="K289" s="122" t="str">
        <f>IF((E289*F289)+(G289*H289)+(I289*J289) =0,"0",(E289*F289)+(G289*H289)+(I289*J289))</f>
        <v>0</v>
      </c>
    </row>
    <row r="290" spans="1:11" ht="15" hidden="1" customHeight="1" x14ac:dyDescent="0.2">
      <c r="A290" s="170" t="s">
        <v>6</v>
      </c>
      <c r="B290" s="29"/>
      <c r="C290" s="41"/>
      <c r="D290" s="41"/>
      <c r="E290" s="43"/>
      <c r="F290" s="44"/>
      <c r="G290" s="45"/>
      <c r="H290" s="46"/>
      <c r="I290" s="45"/>
      <c r="J290" s="46"/>
      <c r="K290" s="122" t="str">
        <f>IF((E290*F290)+(G290*H290)+(I290*J290) =0,"0",(E290*F290)+(G290*H290)+(I290*J290))</f>
        <v>0</v>
      </c>
    </row>
    <row r="291" spans="1:11" ht="15" hidden="1" customHeight="1" x14ac:dyDescent="0.2">
      <c r="A291" s="170" t="s">
        <v>8</v>
      </c>
      <c r="B291" s="29"/>
      <c r="C291" s="30"/>
      <c r="D291" s="52"/>
      <c r="E291" s="71"/>
      <c r="F291" s="38"/>
      <c r="G291" s="42"/>
      <c r="H291" s="38"/>
      <c r="I291" s="42"/>
      <c r="J291" s="38"/>
      <c r="K291" s="122">
        <f>IF(C291=0,(B291*1*D291)/1000,IF(C291=" ", (B291*1*D291),(B291*C291*D291)/1000))</f>
        <v>0</v>
      </c>
    </row>
    <row r="292" spans="1:11" ht="15" hidden="1" customHeight="1" x14ac:dyDescent="0.2">
      <c r="A292" s="170" t="s">
        <v>5</v>
      </c>
      <c r="B292" s="42"/>
      <c r="C292" s="41"/>
      <c r="D292" s="41"/>
      <c r="E292" s="43"/>
      <c r="F292" s="44"/>
      <c r="G292" s="45"/>
      <c r="H292" s="46"/>
      <c r="I292" s="45"/>
      <c r="J292" s="46"/>
      <c r="K292" s="122" t="str">
        <f>IF((E292*F292)+(G292*H292)+(I292*J292) =0,"0",(E292*F292)+(G292*H292)+(I292*J292))</f>
        <v>0</v>
      </c>
    </row>
    <row r="293" spans="1:11" ht="15" hidden="1" customHeight="1" x14ac:dyDescent="0.2">
      <c r="A293" s="170" t="s">
        <v>6</v>
      </c>
      <c r="B293" s="29"/>
      <c r="C293" s="41"/>
      <c r="D293" s="41"/>
      <c r="E293" s="43"/>
      <c r="F293" s="44"/>
      <c r="G293" s="45"/>
      <c r="H293" s="46"/>
      <c r="I293" s="45"/>
      <c r="J293" s="46"/>
      <c r="K293" s="122" t="str">
        <f>IF((E293*F293)+(G293*H293)+(I293*J293) =0,"0",(E293*F293)+(G293*H293)+(I293*J293))</f>
        <v>0</v>
      </c>
    </row>
    <row r="294" spans="1:11" ht="15" hidden="1" customHeight="1" thickBot="1" x14ac:dyDescent="0.25">
      <c r="A294" s="72" t="s">
        <v>9</v>
      </c>
      <c r="B294" s="135">
        <f>B285+B287+B288+B290+B291+B293</f>
        <v>0</v>
      </c>
      <c r="C294" s="73"/>
      <c r="D294" s="74"/>
      <c r="E294" s="75"/>
      <c r="F294" s="74"/>
      <c r="G294" s="76"/>
      <c r="H294" s="77"/>
      <c r="I294" s="76"/>
      <c r="J294" s="74"/>
      <c r="K294" s="123">
        <f>SUM(K285:K293)</f>
        <v>0</v>
      </c>
    </row>
    <row r="295" spans="1:11" ht="15" hidden="1" customHeight="1" thickTop="1" x14ac:dyDescent="0.25">
      <c r="A295" s="54"/>
      <c r="E295" s="61"/>
    </row>
    <row r="296" spans="1:11" ht="15" hidden="1" customHeight="1" x14ac:dyDescent="0.25">
      <c r="A296" s="5" t="s">
        <v>43</v>
      </c>
    </row>
    <row r="297" spans="1:11" ht="15" hidden="1" customHeight="1" x14ac:dyDescent="0.2">
      <c r="A297" s="78" t="s">
        <v>36</v>
      </c>
      <c r="B297" s="79"/>
      <c r="C297" s="323" t="s">
        <v>2</v>
      </c>
      <c r="D297" s="323" t="s">
        <v>52</v>
      </c>
    </row>
    <row r="298" spans="1:11" ht="15" hidden="1" customHeight="1" x14ac:dyDescent="0.2">
      <c r="A298" s="160" t="s">
        <v>37</v>
      </c>
      <c r="B298" s="70" t="s">
        <v>1</v>
      </c>
      <c r="C298" s="324"/>
      <c r="D298" s="324"/>
      <c r="E298" s="339" t="s">
        <v>25</v>
      </c>
      <c r="F298" s="332"/>
    </row>
    <row r="299" spans="1:11" ht="15" hidden="1" customHeight="1" x14ac:dyDescent="0.2">
      <c r="A299" s="175" t="s">
        <v>26</v>
      </c>
      <c r="B299" s="29"/>
      <c r="C299" s="56"/>
      <c r="D299" s="30"/>
      <c r="E299" s="327">
        <f>IF(C299=0,(B299*1*D299)/1000,IF(C299=" ",(B299*1*D299)/1000,(B299*C299*D299)/1000))</f>
        <v>0</v>
      </c>
      <c r="F299" s="328"/>
    </row>
    <row r="300" spans="1:11" ht="15" hidden="1" customHeight="1" x14ac:dyDescent="0.2">
      <c r="A300" s="175" t="s">
        <v>26</v>
      </c>
      <c r="B300" s="29"/>
      <c r="C300" s="56"/>
      <c r="D300" s="30"/>
      <c r="E300" s="327">
        <f>IF(C300=0,(B300*1*D300)/1000,IF(C300=" ",(B300*1*D300)/1000,(B300*C300*D300)/1000))</f>
        <v>0</v>
      </c>
      <c r="F300" s="328"/>
    </row>
    <row r="301" spans="1:11" ht="15" hidden="1" customHeight="1" x14ac:dyDescent="0.2">
      <c r="A301" s="175"/>
      <c r="B301" s="29"/>
      <c r="C301" s="56"/>
      <c r="D301" s="30"/>
      <c r="E301" s="327">
        <f>IF(C301=0,(B301*1*D301)/1000,IF(C301=" ",(B301*1*D301)/1000,(B301*C301*D301)/1000))</f>
        <v>0</v>
      </c>
      <c r="F301" s="328"/>
    </row>
    <row r="302" spans="1:11" ht="15" hidden="1" customHeight="1" x14ac:dyDescent="0.2">
      <c r="A302" s="175"/>
      <c r="B302" s="29"/>
      <c r="C302" s="56"/>
      <c r="D302" s="30"/>
      <c r="E302" s="327">
        <f>IF(C302=0,(B302*1*D302)/1000,IF(C302=" ",(B302*1*D302)/1000,(B302*C302*D302)/1000))</f>
        <v>0</v>
      </c>
      <c r="F302" s="328"/>
    </row>
    <row r="303" spans="1:11" ht="15" hidden="1" customHeight="1" thickBot="1" x14ac:dyDescent="0.25">
      <c r="A303" s="57" t="s">
        <v>9</v>
      </c>
      <c r="B303" s="58" t="s">
        <v>26</v>
      </c>
      <c r="C303" s="59"/>
      <c r="D303" s="60"/>
      <c r="E303" s="329">
        <f>SUM(E299:E302)</f>
        <v>0</v>
      </c>
      <c r="F303" s="330"/>
    </row>
    <row r="304" spans="1:11" ht="15" hidden="1" customHeight="1" thickTop="1" x14ac:dyDescent="0.2">
      <c r="A304" s="81" t="s">
        <v>39</v>
      </c>
      <c r="B304" s="61"/>
    </row>
    <row r="305" spans="1:11" ht="38.25" hidden="1" customHeight="1" x14ac:dyDescent="0.2">
      <c r="A305" s="160" t="s">
        <v>37</v>
      </c>
      <c r="B305" s="62" t="s">
        <v>23</v>
      </c>
      <c r="C305" s="63" t="s">
        <v>24</v>
      </c>
      <c r="D305" s="331" t="s">
        <v>25</v>
      </c>
      <c r="E305" s="332"/>
    </row>
    <row r="306" spans="1:11" ht="15" hidden="1" customHeight="1" x14ac:dyDescent="0.2">
      <c r="A306" s="175" t="s">
        <v>26</v>
      </c>
      <c r="B306" s="29"/>
      <c r="C306" s="82"/>
      <c r="D306" s="327">
        <f>B306*C306</f>
        <v>0</v>
      </c>
      <c r="E306" s="328"/>
    </row>
    <row r="307" spans="1:11" ht="15" hidden="1" customHeight="1" x14ac:dyDescent="0.2">
      <c r="A307" s="175" t="s">
        <v>26</v>
      </c>
      <c r="B307" s="29"/>
      <c r="C307" s="82"/>
      <c r="D307" s="327">
        <f>B307*C307</f>
        <v>0</v>
      </c>
      <c r="E307" s="328"/>
    </row>
    <row r="308" spans="1:11" ht="15" hidden="1" customHeight="1" thickBot="1" x14ac:dyDescent="0.25">
      <c r="A308" s="57" t="s">
        <v>9</v>
      </c>
      <c r="B308" s="64"/>
      <c r="C308" s="65"/>
      <c r="D308" s="329">
        <f>SUM(D306:D307)</f>
        <v>0</v>
      </c>
      <c r="E308" s="330"/>
    </row>
    <row r="309" spans="1:11" ht="15" hidden="1" customHeight="1" thickTop="1" thickBot="1" x14ac:dyDescent="0.25"/>
    <row r="310" spans="1:11" ht="18" hidden="1" customHeight="1" thickBot="1" x14ac:dyDescent="0.3">
      <c r="A310" s="54" t="s">
        <v>44</v>
      </c>
      <c r="E310" s="124">
        <f>K294+E303+D308</f>
        <v>0</v>
      </c>
    </row>
    <row r="311" spans="1:11" ht="15" hidden="1" customHeight="1" x14ac:dyDescent="0.2"/>
    <row r="312" spans="1:11" ht="15" hidden="1" customHeight="1" thickBot="1" x14ac:dyDescent="0.3">
      <c r="A312" s="67" t="s">
        <v>63</v>
      </c>
      <c r="B312" s="5"/>
      <c r="C312" s="68" t="s">
        <v>62</v>
      </c>
      <c r="D312" s="16"/>
      <c r="E312" s="16"/>
      <c r="F312" s="16"/>
      <c r="G312" s="16"/>
      <c r="H312" s="16"/>
      <c r="I312" s="16"/>
      <c r="J312" s="16"/>
      <c r="K312" s="16"/>
    </row>
    <row r="313" spans="1:11" ht="15" hidden="1" customHeight="1" thickTop="1" thickBot="1" x14ac:dyDescent="0.3">
      <c r="C313" s="16"/>
      <c r="D313" s="16"/>
      <c r="E313" s="17" t="s">
        <v>12</v>
      </c>
      <c r="F313" s="18"/>
      <c r="G313" s="19"/>
      <c r="H313" s="19"/>
      <c r="I313" s="19"/>
      <c r="J313" s="18"/>
      <c r="K313" s="55"/>
    </row>
    <row r="314" spans="1:11" ht="15" hidden="1" customHeight="1" thickTop="1" x14ac:dyDescent="0.2">
      <c r="C314" s="323" t="s">
        <v>2</v>
      </c>
      <c r="D314" s="325" t="s">
        <v>52</v>
      </c>
      <c r="E314" s="20" t="s">
        <v>19</v>
      </c>
      <c r="F314" s="21"/>
      <c r="G314" s="308" t="s">
        <v>21</v>
      </c>
      <c r="H314" s="309"/>
      <c r="I314" s="22" t="s">
        <v>20</v>
      </c>
      <c r="J314" s="21"/>
      <c r="K314" s="55"/>
    </row>
    <row r="315" spans="1:11" ht="15" hidden="1" customHeight="1" x14ac:dyDescent="0.2">
      <c r="A315" s="69" t="s">
        <v>42</v>
      </c>
      <c r="B315" s="70" t="s">
        <v>1</v>
      </c>
      <c r="C315" s="324"/>
      <c r="D315" s="326"/>
      <c r="E315" s="26" t="s">
        <v>17</v>
      </c>
      <c r="F315" s="27" t="s">
        <v>18</v>
      </c>
      <c r="G315" s="28" t="s">
        <v>17</v>
      </c>
      <c r="H315" s="25" t="s">
        <v>18</v>
      </c>
      <c r="I315" s="28" t="s">
        <v>17</v>
      </c>
      <c r="J315" s="25" t="s">
        <v>18</v>
      </c>
      <c r="K315" s="26" t="s">
        <v>0</v>
      </c>
    </row>
    <row r="316" spans="1:11" ht="15" hidden="1" customHeight="1" x14ac:dyDescent="0.2">
      <c r="A316" s="170" t="s">
        <v>4</v>
      </c>
      <c r="B316" s="29"/>
      <c r="C316" s="30"/>
      <c r="D316" s="31"/>
      <c r="E316" s="32"/>
      <c r="F316" s="33"/>
      <c r="G316" s="34"/>
      <c r="H316" s="33"/>
      <c r="I316" s="34"/>
      <c r="J316" s="33"/>
      <c r="K316" s="122">
        <f>IF(C316=0,(B316*1*D316)/1000,IF(C316=" ", (B316*1*D316),(B316*C316*D316)/1000))</f>
        <v>0</v>
      </c>
    </row>
    <row r="317" spans="1:11" ht="15" hidden="1" customHeight="1" x14ac:dyDescent="0.2">
      <c r="A317" s="170" t="s">
        <v>5</v>
      </c>
      <c r="B317" s="42"/>
      <c r="C317" s="41"/>
      <c r="D317" s="41"/>
      <c r="E317" s="43"/>
      <c r="F317" s="44"/>
      <c r="G317" s="45"/>
      <c r="H317" s="46"/>
      <c r="I317" s="45"/>
      <c r="J317" s="46"/>
      <c r="K317" s="122" t="str">
        <f>IF((E317*F317)+(G317*H317)+(I317*J317) =0,"0",(E317*F317)+(G317*H317)+(I317*J317))</f>
        <v>0</v>
      </c>
    </row>
    <row r="318" spans="1:11" ht="15" hidden="1" customHeight="1" x14ac:dyDescent="0.2">
      <c r="A318" s="170" t="s">
        <v>6</v>
      </c>
      <c r="B318" s="29"/>
      <c r="C318" s="41"/>
      <c r="D318" s="41"/>
      <c r="E318" s="43"/>
      <c r="F318" s="44"/>
      <c r="G318" s="45"/>
      <c r="H318" s="46"/>
      <c r="I318" s="45"/>
      <c r="J318" s="46"/>
      <c r="K318" s="122" t="str">
        <f>IF((E318*F318)+(G318*H318)+(I318*J318) =0,"0",(E318*F318)+(G318*H318)+(I318*J318))</f>
        <v>0</v>
      </c>
    </row>
    <row r="319" spans="1:11" ht="15" hidden="1" customHeight="1" x14ac:dyDescent="0.2">
      <c r="A319" s="170" t="s">
        <v>7</v>
      </c>
      <c r="B319" s="29"/>
      <c r="C319" s="30"/>
      <c r="D319" s="52"/>
      <c r="E319" s="71"/>
      <c r="F319" s="38"/>
      <c r="G319" s="42"/>
      <c r="H319" s="38"/>
      <c r="I319" s="42"/>
      <c r="J319" s="38"/>
      <c r="K319" s="122">
        <f>IF(C319=0,(B319*1*D319)/1000,IF(C319=" ", (B319*1*D319),(B319*C319*D319)/1000))</f>
        <v>0</v>
      </c>
    </row>
    <row r="320" spans="1:11" ht="15" hidden="1" customHeight="1" x14ac:dyDescent="0.2">
      <c r="A320" s="170" t="s">
        <v>5</v>
      </c>
      <c r="B320" s="42"/>
      <c r="C320" s="41"/>
      <c r="D320" s="41"/>
      <c r="E320" s="43"/>
      <c r="F320" s="44"/>
      <c r="G320" s="45"/>
      <c r="H320" s="46"/>
      <c r="I320" s="45"/>
      <c r="J320" s="46"/>
      <c r="K320" s="122" t="str">
        <f>IF((E320*F320)+(G320*H320)+(I320*J320) =0,"0",(E320*F320)+(G320*H320)+(I320*J320))</f>
        <v>0</v>
      </c>
    </row>
    <row r="321" spans="1:11" ht="15" hidden="1" customHeight="1" x14ac:dyDescent="0.2">
      <c r="A321" s="170" t="s">
        <v>6</v>
      </c>
      <c r="B321" s="29"/>
      <c r="C321" s="41"/>
      <c r="D321" s="41"/>
      <c r="E321" s="43"/>
      <c r="F321" s="44"/>
      <c r="G321" s="45"/>
      <c r="H321" s="46"/>
      <c r="I321" s="45"/>
      <c r="J321" s="46"/>
      <c r="K321" s="122" t="str">
        <f>IF((E321*F321)+(G321*H321)+(I321*J321) =0,"0",(E321*F321)+(G321*H321)+(I321*J321))</f>
        <v>0</v>
      </c>
    </row>
    <row r="322" spans="1:11" ht="15" hidden="1" customHeight="1" x14ac:dyDescent="0.2">
      <c r="A322" s="170" t="s">
        <v>8</v>
      </c>
      <c r="B322" s="29"/>
      <c r="C322" s="30"/>
      <c r="D322" s="52"/>
      <c r="E322" s="71"/>
      <c r="F322" s="38"/>
      <c r="G322" s="42"/>
      <c r="H322" s="38"/>
      <c r="I322" s="42"/>
      <c r="J322" s="38"/>
      <c r="K322" s="122">
        <f>IF(C322=0,(B322*1*D322)/1000,IF(C322=" ", (B322*1*D322),(B322*C322*D322)/1000))</f>
        <v>0</v>
      </c>
    </row>
    <row r="323" spans="1:11" ht="15" hidden="1" customHeight="1" x14ac:dyDescent="0.2">
      <c r="A323" s="170" t="s">
        <v>5</v>
      </c>
      <c r="B323" s="42"/>
      <c r="C323" s="41"/>
      <c r="D323" s="41"/>
      <c r="E323" s="43"/>
      <c r="F323" s="44"/>
      <c r="G323" s="45"/>
      <c r="H323" s="46"/>
      <c r="I323" s="45"/>
      <c r="J323" s="46"/>
      <c r="K323" s="122" t="str">
        <f>IF((E323*F323)+(G323*H323)+(I323*J323) =0,"0",(E323*F323)+(G323*H323)+(I323*J323))</f>
        <v>0</v>
      </c>
    </row>
    <row r="324" spans="1:11" ht="15" hidden="1" customHeight="1" x14ac:dyDescent="0.2">
      <c r="A324" s="170" t="s">
        <v>6</v>
      </c>
      <c r="B324" s="29"/>
      <c r="C324" s="41"/>
      <c r="D324" s="41"/>
      <c r="E324" s="43"/>
      <c r="F324" s="44"/>
      <c r="G324" s="45"/>
      <c r="H324" s="46"/>
      <c r="I324" s="45"/>
      <c r="J324" s="46"/>
      <c r="K324" s="122" t="str">
        <f>IF((E324*F324)+(G324*H324)+(I324*J324) =0,"0",(E324*F324)+(G324*H324)+(I324*J324))</f>
        <v>0</v>
      </c>
    </row>
    <row r="325" spans="1:11" ht="15" hidden="1" customHeight="1" thickBot="1" x14ac:dyDescent="0.25">
      <c r="A325" s="72" t="s">
        <v>9</v>
      </c>
      <c r="B325" s="135">
        <f>B316+B318+B319+B321+B322+B324</f>
        <v>0</v>
      </c>
      <c r="C325" s="73"/>
      <c r="D325" s="74"/>
      <c r="E325" s="75"/>
      <c r="F325" s="74"/>
      <c r="G325" s="76"/>
      <c r="H325" s="77"/>
      <c r="I325" s="76"/>
      <c r="J325" s="74"/>
      <c r="K325" s="123">
        <f>SUM(K316:K324)</f>
        <v>0</v>
      </c>
    </row>
    <row r="326" spans="1:11" ht="15" hidden="1" customHeight="1" thickTop="1" x14ac:dyDescent="0.25">
      <c r="A326" s="54"/>
      <c r="E326" s="61"/>
    </row>
    <row r="327" spans="1:11" ht="15" hidden="1" customHeight="1" x14ac:dyDescent="0.25">
      <c r="A327" s="5" t="s">
        <v>43</v>
      </c>
    </row>
    <row r="328" spans="1:11" ht="15" hidden="1" customHeight="1" x14ac:dyDescent="0.2">
      <c r="A328" s="78" t="s">
        <v>36</v>
      </c>
      <c r="B328" s="79"/>
      <c r="C328" s="323" t="s">
        <v>2</v>
      </c>
      <c r="D328" s="323" t="s">
        <v>52</v>
      </c>
    </row>
    <row r="329" spans="1:11" ht="15" hidden="1" customHeight="1" x14ac:dyDescent="0.2">
      <c r="A329" s="160" t="s">
        <v>37</v>
      </c>
      <c r="B329" s="70" t="s">
        <v>1</v>
      </c>
      <c r="C329" s="324"/>
      <c r="D329" s="324"/>
      <c r="E329" s="339" t="s">
        <v>25</v>
      </c>
      <c r="F329" s="332"/>
    </row>
    <row r="330" spans="1:11" ht="15" hidden="1" customHeight="1" x14ac:dyDescent="0.2">
      <c r="A330" s="175" t="s">
        <v>26</v>
      </c>
      <c r="B330" s="29"/>
      <c r="C330" s="56"/>
      <c r="D330" s="30"/>
      <c r="E330" s="327">
        <f>IF(C330=0,(B330*1*D330)/1000,IF(C330=" ",(B330*1*D330)/1000,(B330*C330*D330)/1000))</f>
        <v>0</v>
      </c>
      <c r="F330" s="328"/>
    </row>
    <row r="331" spans="1:11" ht="15" hidden="1" customHeight="1" x14ac:dyDescent="0.2">
      <c r="A331" s="175" t="s">
        <v>26</v>
      </c>
      <c r="B331" s="29"/>
      <c r="C331" s="56"/>
      <c r="D331" s="30"/>
      <c r="E331" s="327">
        <f>IF(C331=0,(B331*1*D331)/1000,IF(C331=" ",(B331*1*D331)/1000,(B331*C331*D331)/1000))</f>
        <v>0</v>
      </c>
      <c r="F331" s="328"/>
    </row>
    <row r="332" spans="1:11" ht="15" hidden="1" customHeight="1" x14ac:dyDescent="0.2">
      <c r="A332" s="175"/>
      <c r="B332" s="29"/>
      <c r="C332" s="56"/>
      <c r="D332" s="30"/>
      <c r="E332" s="327">
        <f>IF(C332=0,(B332*1*D332)/1000,IF(C332=" ",(B332*1*D332)/1000,(B332*C332*D332)/1000))</f>
        <v>0</v>
      </c>
      <c r="F332" s="328"/>
    </row>
    <row r="333" spans="1:11" ht="15" hidden="1" customHeight="1" x14ac:dyDescent="0.2">
      <c r="A333" s="175"/>
      <c r="B333" s="29"/>
      <c r="C333" s="56"/>
      <c r="D333" s="30"/>
      <c r="E333" s="327">
        <f>IF(C333=0,(B333*1*D333)/1000,IF(C333=" ",(B333*1*D333)/1000,(B333*C333*D333)/1000))</f>
        <v>0</v>
      </c>
      <c r="F333" s="328"/>
    </row>
    <row r="334" spans="1:11" ht="15" hidden="1" customHeight="1" thickBot="1" x14ac:dyDescent="0.25">
      <c r="A334" s="57" t="s">
        <v>9</v>
      </c>
      <c r="B334" s="58" t="s">
        <v>26</v>
      </c>
      <c r="C334" s="59"/>
      <c r="D334" s="60"/>
      <c r="E334" s="329">
        <f>SUM(E330:E333)</f>
        <v>0</v>
      </c>
      <c r="F334" s="330"/>
    </row>
    <row r="335" spans="1:11" ht="15" hidden="1" customHeight="1" thickTop="1" x14ac:dyDescent="0.2">
      <c r="A335" s="81" t="s">
        <v>39</v>
      </c>
      <c r="B335" s="61"/>
    </row>
    <row r="336" spans="1:11" ht="40.5" hidden="1" customHeight="1" x14ac:dyDescent="0.2">
      <c r="A336" s="160" t="s">
        <v>37</v>
      </c>
      <c r="B336" s="62" t="s">
        <v>23</v>
      </c>
      <c r="C336" s="63" t="s">
        <v>24</v>
      </c>
      <c r="D336" s="331" t="s">
        <v>25</v>
      </c>
      <c r="E336" s="332"/>
    </row>
    <row r="337" spans="1:11" ht="15" hidden="1" customHeight="1" x14ac:dyDescent="0.2">
      <c r="A337" s="175" t="s">
        <v>26</v>
      </c>
      <c r="B337" s="29"/>
      <c r="C337" s="82"/>
      <c r="D337" s="327">
        <f>B337*C337</f>
        <v>0</v>
      </c>
      <c r="E337" s="328"/>
    </row>
    <row r="338" spans="1:11" ht="15" hidden="1" customHeight="1" x14ac:dyDescent="0.2">
      <c r="A338" s="175" t="s">
        <v>26</v>
      </c>
      <c r="B338" s="29"/>
      <c r="C338" s="82"/>
      <c r="D338" s="327">
        <f>B338*C338</f>
        <v>0</v>
      </c>
      <c r="E338" s="328"/>
    </row>
    <row r="339" spans="1:11" ht="15" hidden="1" customHeight="1" thickBot="1" x14ac:dyDescent="0.25">
      <c r="A339" s="57" t="s">
        <v>9</v>
      </c>
      <c r="B339" s="64"/>
      <c r="C339" s="65"/>
      <c r="D339" s="329">
        <f>SUM(D337:D338)</f>
        <v>0</v>
      </c>
      <c r="E339" s="330"/>
    </row>
    <row r="340" spans="1:11" ht="15" hidden="1" customHeight="1" thickTop="1" thickBot="1" x14ac:dyDescent="0.25"/>
    <row r="341" spans="1:11" ht="18" hidden="1" customHeight="1" thickBot="1" x14ac:dyDescent="0.3">
      <c r="A341" s="54" t="s">
        <v>44</v>
      </c>
      <c r="E341" s="124">
        <f>K325+E334+D339</f>
        <v>0</v>
      </c>
    </row>
    <row r="342" spans="1:11" ht="15" hidden="1" customHeight="1" x14ac:dyDescent="0.2"/>
    <row r="343" spans="1:11" ht="15" hidden="1" customHeight="1" thickBot="1" x14ac:dyDescent="0.3">
      <c r="A343" s="67" t="s">
        <v>63</v>
      </c>
      <c r="B343" s="5"/>
      <c r="C343" s="68" t="s">
        <v>62</v>
      </c>
      <c r="D343" s="16"/>
      <c r="E343" s="16"/>
      <c r="F343" s="16"/>
      <c r="G343" s="16"/>
      <c r="H343" s="16"/>
      <c r="I343" s="16"/>
      <c r="J343" s="16"/>
      <c r="K343" s="16"/>
    </row>
    <row r="344" spans="1:11" ht="15" hidden="1" customHeight="1" thickTop="1" thickBot="1" x14ac:dyDescent="0.3">
      <c r="C344" s="16"/>
      <c r="D344" s="16"/>
      <c r="E344" s="17" t="s">
        <v>12</v>
      </c>
      <c r="F344" s="18"/>
      <c r="G344" s="19"/>
      <c r="H344" s="19"/>
      <c r="I344" s="19"/>
      <c r="J344" s="18"/>
      <c r="K344" s="55"/>
    </row>
    <row r="345" spans="1:11" ht="15" hidden="1" customHeight="1" thickTop="1" x14ac:dyDescent="0.2">
      <c r="C345" s="323" t="s">
        <v>2</v>
      </c>
      <c r="D345" s="325" t="s">
        <v>52</v>
      </c>
      <c r="E345" s="20" t="s">
        <v>19</v>
      </c>
      <c r="F345" s="21"/>
      <c r="G345" s="308" t="s">
        <v>21</v>
      </c>
      <c r="H345" s="309"/>
      <c r="I345" s="22" t="s">
        <v>20</v>
      </c>
      <c r="J345" s="21"/>
      <c r="K345" s="55"/>
    </row>
    <row r="346" spans="1:11" ht="15" hidden="1" customHeight="1" x14ac:dyDescent="0.2">
      <c r="A346" s="69" t="s">
        <v>42</v>
      </c>
      <c r="B346" s="70" t="s">
        <v>1</v>
      </c>
      <c r="C346" s="324"/>
      <c r="D346" s="326"/>
      <c r="E346" s="26" t="s">
        <v>17</v>
      </c>
      <c r="F346" s="27" t="s">
        <v>18</v>
      </c>
      <c r="G346" s="28" t="s">
        <v>17</v>
      </c>
      <c r="H346" s="25" t="s">
        <v>18</v>
      </c>
      <c r="I346" s="28" t="s">
        <v>17</v>
      </c>
      <c r="J346" s="25" t="s">
        <v>18</v>
      </c>
      <c r="K346" s="26" t="s">
        <v>0</v>
      </c>
    </row>
    <row r="347" spans="1:11" ht="15" hidden="1" customHeight="1" x14ac:dyDescent="0.2">
      <c r="A347" s="170" t="s">
        <v>4</v>
      </c>
      <c r="B347" s="29"/>
      <c r="C347" s="30"/>
      <c r="D347" s="31"/>
      <c r="E347" s="32"/>
      <c r="F347" s="33"/>
      <c r="G347" s="34"/>
      <c r="H347" s="33"/>
      <c r="I347" s="34"/>
      <c r="J347" s="33"/>
      <c r="K347" s="122">
        <f>IF(C347=0,(B347*1*D347)/1000,IF(C347=" ", (B347*1*D347),(B347*C347*D347)/1000))</f>
        <v>0</v>
      </c>
    </row>
    <row r="348" spans="1:11" ht="15" hidden="1" customHeight="1" x14ac:dyDescent="0.2">
      <c r="A348" s="170" t="s">
        <v>5</v>
      </c>
      <c r="B348" s="42"/>
      <c r="C348" s="41"/>
      <c r="D348" s="41"/>
      <c r="E348" s="43"/>
      <c r="F348" s="44"/>
      <c r="G348" s="45"/>
      <c r="H348" s="46"/>
      <c r="I348" s="45"/>
      <c r="J348" s="46"/>
      <c r="K348" s="122" t="str">
        <f>IF((E348*F348)+(G348*H348)+(I348*J348) =0,"0",(E348*F348)+(G348*H348)+(I348*J348))</f>
        <v>0</v>
      </c>
    </row>
    <row r="349" spans="1:11" ht="15" hidden="1" customHeight="1" x14ac:dyDescent="0.2">
      <c r="A349" s="170" t="s">
        <v>6</v>
      </c>
      <c r="B349" s="29"/>
      <c r="C349" s="41"/>
      <c r="D349" s="41"/>
      <c r="E349" s="43"/>
      <c r="F349" s="44"/>
      <c r="G349" s="45"/>
      <c r="H349" s="46"/>
      <c r="I349" s="45"/>
      <c r="J349" s="46"/>
      <c r="K349" s="122" t="str">
        <f>IF((E349*F349)+(G349*H349)+(I349*J349) =0,"0",(E349*F349)+(G349*H349)+(I349*J349))</f>
        <v>0</v>
      </c>
    </row>
    <row r="350" spans="1:11" ht="15" hidden="1" customHeight="1" x14ac:dyDescent="0.2">
      <c r="A350" s="170" t="s">
        <v>7</v>
      </c>
      <c r="B350" s="29"/>
      <c r="C350" s="30"/>
      <c r="D350" s="52"/>
      <c r="E350" s="71"/>
      <c r="F350" s="38"/>
      <c r="G350" s="42"/>
      <c r="H350" s="38"/>
      <c r="I350" s="42"/>
      <c r="J350" s="38"/>
      <c r="K350" s="122">
        <f>IF(C350=0,(B350*1*D350)/1000,IF(C350=" ", (B350*1*D350),(B350*C350*D350)/1000))</f>
        <v>0</v>
      </c>
    </row>
    <row r="351" spans="1:11" ht="15" hidden="1" customHeight="1" x14ac:dyDescent="0.2">
      <c r="A351" s="170" t="s">
        <v>5</v>
      </c>
      <c r="B351" s="42"/>
      <c r="C351" s="41"/>
      <c r="D351" s="41"/>
      <c r="E351" s="43"/>
      <c r="F351" s="44"/>
      <c r="G351" s="45"/>
      <c r="H351" s="46"/>
      <c r="I351" s="45"/>
      <c r="J351" s="46"/>
      <c r="K351" s="122" t="str">
        <f>IF((E351*F351)+(G351*H351)+(I351*J351) =0,"0",(E351*F351)+(G351*H351)+(I351*J351))</f>
        <v>0</v>
      </c>
    </row>
    <row r="352" spans="1:11" ht="15" hidden="1" customHeight="1" x14ac:dyDescent="0.2">
      <c r="A352" s="170" t="s">
        <v>6</v>
      </c>
      <c r="B352" s="29"/>
      <c r="C352" s="41"/>
      <c r="D352" s="41"/>
      <c r="E352" s="43"/>
      <c r="F352" s="44"/>
      <c r="G352" s="45"/>
      <c r="H352" s="46"/>
      <c r="I352" s="45"/>
      <c r="J352" s="46"/>
      <c r="K352" s="122" t="str">
        <f>IF((E352*F352)+(G352*H352)+(I352*J352) =0,"0",(E352*F352)+(G352*H352)+(I352*J352))</f>
        <v>0</v>
      </c>
    </row>
    <row r="353" spans="1:11" ht="15" hidden="1" customHeight="1" x14ac:dyDescent="0.2">
      <c r="A353" s="170" t="s">
        <v>8</v>
      </c>
      <c r="B353" s="29"/>
      <c r="C353" s="30"/>
      <c r="D353" s="52"/>
      <c r="E353" s="71"/>
      <c r="F353" s="38"/>
      <c r="G353" s="42"/>
      <c r="H353" s="38"/>
      <c r="I353" s="42"/>
      <c r="J353" s="38"/>
      <c r="K353" s="122">
        <f>IF(C353=0,(B353*1*D353)/1000,IF(C353=" ", (B353*1*D353),(B353*C353*D353)/1000))</f>
        <v>0</v>
      </c>
    </row>
    <row r="354" spans="1:11" ht="15" hidden="1" customHeight="1" x14ac:dyDescent="0.2">
      <c r="A354" s="170" t="s">
        <v>5</v>
      </c>
      <c r="B354" s="42"/>
      <c r="C354" s="41"/>
      <c r="D354" s="41"/>
      <c r="E354" s="43"/>
      <c r="F354" s="44"/>
      <c r="G354" s="45"/>
      <c r="H354" s="46"/>
      <c r="I354" s="45"/>
      <c r="J354" s="46"/>
      <c r="K354" s="122" t="str">
        <f>IF((E354*F354)+(G354*H354)+(I354*J354) =0,"0",(E354*F354)+(G354*H354)+(I354*J354))</f>
        <v>0</v>
      </c>
    </row>
    <row r="355" spans="1:11" ht="15" hidden="1" customHeight="1" x14ac:dyDescent="0.2">
      <c r="A355" s="170" t="s">
        <v>6</v>
      </c>
      <c r="B355" s="29"/>
      <c r="C355" s="41"/>
      <c r="D355" s="41"/>
      <c r="E355" s="43"/>
      <c r="F355" s="44"/>
      <c r="G355" s="45"/>
      <c r="H355" s="46"/>
      <c r="I355" s="45"/>
      <c r="J355" s="46"/>
      <c r="K355" s="122" t="str">
        <f>IF((E355*F355)+(G355*H355)+(I355*J355) =0,"0",(E355*F355)+(G355*H355)+(I355*J355))</f>
        <v>0</v>
      </c>
    </row>
    <row r="356" spans="1:11" ht="15" hidden="1" customHeight="1" thickBot="1" x14ac:dyDescent="0.25">
      <c r="A356" s="72" t="s">
        <v>9</v>
      </c>
      <c r="B356" s="135">
        <f>B347+B349+B350+B352+B353+B355</f>
        <v>0</v>
      </c>
      <c r="C356" s="73"/>
      <c r="D356" s="74"/>
      <c r="E356" s="75"/>
      <c r="F356" s="74"/>
      <c r="G356" s="76"/>
      <c r="H356" s="77"/>
      <c r="I356" s="76"/>
      <c r="J356" s="74"/>
      <c r="K356" s="123">
        <f>SUM(K347:K355)</f>
        <v>0</v>
      </c>
    </row>
    <row r="357" spans="1:11" ht="15" hidden="1" customHeight="1" thickTop="1" x14ac:dyDescent="0.25">
      <c r="A357" s="54"/>
      <c r="E357" s="61"/>
    </row>
    <row r="358" spans="1:11" ht="15" hidden="1" customHeight="1" x14ac:dyDescent="0.25">
      <c r="A358" s="5" t="s">
        <v>43</v>
      </c>
    </row>
    <row r="359" spans="1:11" ht="15" hidden="1" customHeight="1" x14ac:dyDescent="0.2">
      <c r="A359" s="78" t="s">
        <v>36</v>
      </c>
      <c r="B359" s="79"/>
      <c r="C359" s="323" t="s">
        <v>2</v>
      </c>
      <c r="D359" s="323" t="s">
        <v>52</v>
      </c>
    </row>
    <row r="360" spans="1:11" ht="15" hidden="1" customHeight="1" x14ac:dyDescent="0.2">
      <c r="A360" s="160" t="s">
        <v>37</v>
      </c>
      <c r="B360" s="70" t="s">
        <v>1</v>
      </c>
      <c r="C360" s="324"/>
      <c r="D360" s="324"/>
      <c r="E360" s="339" t="s">
        <v>25</v>
      </c>
      <c r="F360" s="332"/>
    </row>
    <row r="361" spans="1:11" ht="15" hidden="1" customHeight="1" x14ac:dyDescent="0.2">
      <c r="A361" s="175" t="s">
        <v>26</v>
      </c>
      <c r="B361" s="29"/>
      <c r="C361" s="56"/>
      <c r="D361" s="30"/>
      <c r="E361" s="327">
        <f>IF(C361=0,(B361*1*D361)/1000,IF(C361=" ",(B361*1*D361)/1000,(B361*C361*D361)/1000))</f>
        <v>0</v>
      </c>
      <c r="F361" s="328"/>
    </row>
    <row r="362" spans="1:11" ht="15" hidden="1" customHeight="1" x14ac:dyDescent="0.2">
      <c r="A362" s="175" t="s">
        <v>26</v>
      </c>
      <c r="B362" s="29"/>
      <c r="C362" s="56"/>
      <c r="D362" s="30"/>
      <c r="E362" s="327">
        <f>IF(C362=0,(B362*1*D362)/1000,IF(C362=" ",(B362*1*D362)/1000,(B362*C362*D362)/1000))</f>
        <v>0</v>
      </c>
      <c r="F362" s="328"/>
    </row>
    <row r="363" spans="1:11" ht="15" hidden="1" customHeight="1" x14ac:dyDescent="0.2">
      <c r="A363" s="175"/>
      <c r="B363" s="29"/>
      <c r="C363" s="56"/>
      <c r="D363" s="30"/>
      <c r="E363" s="327">
        <f>IF(C363=0,(B363*1*D363)/1000,IF(C363=" ",(B363*1*D363)/1000,(B363*C363*D363)/1000))</f>
        <v>0</v>
      </c>
      <c r="F363" s="328"/>
    </row>
    <row r="364" spans="1:11" ht="15" hidden="1" customHeight="1" x14ac:dyDescent="0.2">
      <c r="A364" s="175"/>
      <c r="B364" s="29"/>
      <c r="C364" s="56"/>
      <c r="D364" s="30"/>
      <c r="E364" s="327">
        <f>IF(C364=0,(B364*1*D364)/1000,IF(C364=" ",(B364*1*D364)/1000,(B364*C364*D364)/1000))</f>
        <v>0</v>
      </c>
      <c r="F364" s="328"/>
    </row>
    <row r="365" spans="1:11" ht="15" hidden="1" customHeight="1" thickBot="1" x14ac:dyDescent="0.25">
      <c r="A365" s="57" t="s">
        <v>9</v>
      </c>
      <c r="B365" s="58" t="s">
        <v>26</v>
      </c>
      <c r="C365" s="59"/>
      <c r="D365" s="60"/>
      <c r="E365" s="329">
        <f>SUM(E361:E364)</f>
        <v>0</v>
      </c>
      <c r="F365" s="330"/>
    </row>
    <row r="366" spans="1:11" ht="15" hidden="1" customHeight="1" thickTop="1" x14ac:dyDescent="0.2">
      <c r="A366" s="81" t="s">
        <v>39</v>
      </c>
      <c r="B366" s="61"/>
    </row>
    <row r="367" spans="1:11" ht="39" hidden="1" customHeight="1" x14ac:dyDescent="0.2">
      <c r="A367" s="160" t="s">
        <v>37</v>
      </c>
      <c r="B367" s="62" t="s">
        <v>23</v>
      </c>
      <c r="C367" s="63" t="s">
        <v>24</v>
      </c>
      <c r="D367" s="331" t="s">
        <v>25</v>
      </c>
      <c r="E367" s="332"/>
    </row>
    <row r="368" spans="1:11" ht="15" hidden="1" customHeight="1" x14ac:dyDescent="0.2">
      <c r="A368" s="175" t="s">
        <v>26</v>
      </c>
      <c r="B368" s="29"/>
      <c r="C368" s="82"/>
      <c r="D368" s="327">
        <f>B368*C368</f>
        <v>0</v>
      </c>
      <c r="E368" s="328"/>
    </row>
    <row r="369" spans="1:11" ht="15" hidden="1" customHeight="1" x14ac:dyDescent="0.2">
      <c r="A369" s="175" t="s">
        <v>26</v>
      </c>
      <c r="B369" s="29"/>
      <c r="C369" s="82"/>
      <c r="D369" s="327">
        <f>B369*C369</f>
        <v>0</v>
      </c>
      <c r="E369" s="328"/>
    </row>
    <row r="370" spans="1:11" ht="15" hidden="1" customHeight="1" thickBot="1" x14ac:dyDescent="0.25">
      <c r="A370" s="57" t="s">
        <v>9</v>
      </c>
      <c r="B370" s="64"/>
      <c r="C370" s="65"/>
      <c r="D370" s="329">
        <f>SUM(D368:D369)</f>
        <v>0</v>
      </c>
      <c r="E370" s="330"/>
    </row>
    <row r="371" spans="1:11" ht="15" hidden="1" customHeight="1" thickTop="1" thickBot="1" x14ac:dyDescent="0.25"/>
    <row r="372" spans="1:11" ht="18" hidden="1" customHeight="1" thickBot="1" x14ac:dyDescent="0.3">
      <c r="A372" s="54" t="s">
        <v>44</v>
      </c>
      <c r="E372" s="124">
        <f>K356+E365+D370</f>
        <v>0</v>
      </c>
    </row>
    <row r="373" spans="1:11" ht="15" hidden="1" customHeight="1" x14ac:dyDescent="0.2"/>
    <row r="374" spans="1:11" ht="15" hidden="1" customHeight="1" thickBot="1" x14ac:dyDescent="0.3">
      <c r="A374" s="67" t="s">
        <v>63</v>
      </c>
      <c r="B374" s="5"/>
      <c r="C374" s="68" t="s">
        <v>62</v>
      </c>
      <c r="D374" s="16"/>
      <c r="E374" s="16"/>
      <c r="F374" s="16"/>
      <c r="G374" s="16"/>
      <c r="H374" s="16"/>
      <c r="I374" s="16"/>
      <c r="J374" s="16"/>
      <c r="K374" s="16"/>
    </row>
    <row r="375" spans="1:11" ht="15" hidden="1" customHeight="1" thickTop="1" thickBot="1" x14ac:dyDescent="0.3">
      <c r="C375" s="16"/>
      <c r="D375" s="16"/>
      <c r="E375" s="17" t="s">
        <v>12</v>
      </c>
      <c r="F375" s="18"/>
      <c r="G375" s="19"/>
      <c r="H375" s="19"/>
      <c r="I375" s="19"/>
      <c r="J375" s="18"/>
      <c r="K375" s="55"/>
    </row>
    <row r="376" spans="1:11" ht="15" hidden="1" customHeight="1" thickTop="1" x14ac:dyDescent="0.2">
      <c r="C376" s="323" t="s">
        <v>2</v>
      </c>
      <c r="D376" s="325" t="s">
        <v>52</v>
      </c>
      <c r="E376" s="20" t="s">
        <v>19</v>
      </c>
      <c r="F376" s="21"/>
      <c r="G376" s="308" t="s">
        <v>21</v>
      </c>
      <c r="H376" s="309"/>
      <c r="I376" s="22" t="s">
        <v>20</v>
      </c>
      <c r="J376" s="21"/>
      <c r="K376" s="55"/>
    </row>
    <row r="377" spans="1:11" ht="15" hidden="1" customHeight="1" x14ac:dyDescent="0.2">
      <c r="A377" s="69" t="s">
        <v>42</v>
      </c>
      <c r="B377" s="70" t="s">
        <v>1</v>
      </c>
      <c r="C377" s="324"/>
      <c r="D377" s="326"/>
      <c r="E377" s="26" t="s">
        <v>17</v>
      </c>
      <c r="F377" s="27" t="s">
        <v>18</v>
      </c>
      <c r="G377" s="28" t="s">
        <v>17</v>
      </c>
      <c r="H377" s="25" t="s">
        <v>18</v>
      </c>
      <c r="I377" s="28" t="s">
        <v>17</v>
      </c>
      <c r="J377" s="25" t="s">
        <v>18</v>
      </c>
      <c r="K377" s="26" t="s">
        <v>0</v>
      </c>
    </row>
    <row r="378" spans="1:11" ht="15" hidden="1" customHeight="1" x14ac:dyDescent="0.2">
      <c r="A378" s="170" t="s">
        <v>4</v>
      </c>
      <c r="B378" s="29"/>
      <c r="C378" s="30"/>
      <c r="D378" s="31"/>
      <c r="E378" s="32"/>
      <c r="F378" s="33"/>
      <c r="G378" s="34"/>
      <c r="H378" s="33"/>
      <c r="I378" s="34"/>
      <c r="J378" s="33"/>
      <c r="K378" s="122">
        <f>IF(C378=0,(B378*1*D378)/1000,IF(C378=" ", (B378*1*D378),(B378*C378*D378)/1000))</f>
        <v>0</v>
      </c>
    </row>
    <row r="379" spans="1:11" ht="15" hidden="1" customHeight="1" x14ac:dyDescent="0.2">
      <c r="A379" s="170" t="s">
        <v>5</v>
      </c>
      <c r="B379" s="42"/>
      <c r="C379" s="41"/>
      <c r="D379" s="41"/>
      <c r="E379" s="43"/>
      <c r="F379" s="44"/>
      <c r="G379" s="45"/>
      <c r="H379" s="46"/>
      <c r="I379" s="45"/>
      <c r="J379" s="46"/>
      <c r="K379" s="122" t="str">
        <f>IF((E379*F379)+(G379*H379)+(I379*J379) =0,"0",(E379*F379)+(G379*H379)+(I379*J379))</f>
        <v>0</v>
      </c>
    </row>
    <row r="380" spans="1:11" ht="15" hidden="1" customHeight="1" x14ac:dyDescent="0.2">
      <c r="A380" s="170" t="s">
        <v>6</v>
      </c>
      <c r="B380" s="29"/>
      <c r="C380" s="41"/>
      <c r="D380" s="41"/>
      <c r="E380" s="43"/>
      <c r="F380" s="44"/>
      <c r="G380" s="45"/>
      <c r="H380" s="46"/>
      <c r="I380" s="45"/>
      <c r="J380" s="46"/>
      <c r="K380" s="122" t="str">
        <f>IF((E380*F380)+(G380*H380)+(I380*J380) =0,"0",(E380*F380)+(G380*H380)+(I380*J380))</f>
        <v>0</v>
      </c>
    </row>
    <row r="381" spans="1:11" ht="15" hidden="1" customHeight="1" x14ac:dyDescent="0.2">
      <c r="A381" s="170" t="s">
        <v>7</v>
      </c>
      <c r="B381" s="29"/>
      <c r="C381" s="30"/>
      <c r="D381" s="52"/>
      <c r="E381" s="71"/>
      <c r="F381" s="38"/>
      <c r="G381" s="42"/>
      <c r="H381" s="38"/>
      <c r="I381" s="42"/>
      <c r="J381" s="38"/>
      <c r="K381" s="122">
        <f>IF(C381=0,(B381*1*D381)/1000,IF(C381=" ", (B381*1*D381),(B381*C381*D381)/1000))</f>
        <v>0</v>
      </c>
    </row>
    <row r="382" spans="1:11" ht="15" hidden="1" customHeight="1" x14ac:dyDescent="0.2">
      <c r="A382" s="170" t="s">
        <v>5</v>
      </c>
      <c r="B382" s="42"/>
      <c r="C382" s="41"/>
      <c r="D382" s="41"/>
      <c r="E382" s="43"/>
      <c r="F382" s="44"/>
      <c r="G382" s="45"/>
      <c r="H382" s="46"/>
      <c r="I382" s="45"/>
      <c r="J382" s="46"/>
      <c r="K382" s="122" t="str">
        <f>IF((E382*F382)+(G382*H382)+(I382*J382) =0,"0",(E382*F382)+(G382*H382)+(I382*J382))</f>
        <v>0</v>
      </c>
    </row>
    <row r="383" spans="1:11" ht="15" hidden="1" customHeight="1" x14ac:dyDescent="0.2">
      <c r="A383" s="170" t="s">
        <v>6</v>
      </c>
      <c r="B383" s="29"/>
      <c r="C383" s="41"/>
      <c r="D383" s="41"/>
      <c r="E383" s="43"/>
      <c r="F383" s="44"/>
      <c r="G383" s="45"/>
      <c r="H383" s="46"/>
      <c r="I383" s="45"/>
      <c r="J383" s="46"/>
      <c r="K383" s="122" t="str">
        <f>IF((E383*F383)+(G383*H383)+(I383*J383) =0,"0",(E383*F383)+(G383*H383)+(I383*J383))</f>
        <v>0</v>
      </c>
    </row>
    <row r="384" spans="1:11" ht="15" hidden="1" customHeight="1" x14ac:dyDescent="0.2">
      <c r="A384" s="170" t="s">
        <v>8</v>
      </c>
      <c r="B384" s="29"/>
      <c r="C384" s="30"/>
      <c r="D384" s="52"/>
      <c r="E384" s="71"/>
      <c r="F384" s="38"/>
      <c r="G384" s="42"/>
      <c r="H384" s="38"/>
      <c r="I384" s="42"/>
      <c r="J384" s="38"/>
      <c r="K384" s="122">
        <f>IF(C384=0,(B384*1*D384)/1000,IF(C384=" ", (B384*1*D384),(B384*C384*D384)/1000))</f>
        <v>0</v>
      </c>
    </row>
    <row r="385" spans="1:11" ht="15" hidden="1" customHeight="1" x14ac:dyDescent="0.2">
      <c r="A385" s="170" t="s">
        <v>5</v>
      </c>
      <c r="B385" s="42"/>
      <c r="C385" s="41"/>
      <c r="D385" s="41"/>
      <c r="E385" s="43"/>
      <c r="F385" s="44"/>
      <c r="G385" s="45"/>
      <c r="H385" s="46"/>
      <c r="I385" s="45"/>
      <c r="J385" s="46"/>
      <c r="K385" s="122" t="str">
        <f>IF((E385*F385)+(G385*H385)+(I385*J385) =0,"0",(E385*F385)+(G385*H385)+(I385*J385))</f>
        <v>0</v>
      </c>
    </row>
    <row r="386" spans="1:11" ht="15" hidden="1" customHeight="1" x14ac:dyDescent="0.2">
      <c r="A386" s="170" t="s">
        <v>6</v>
      </c>
      <c r="B386" s="29"/>
      <c r="C386" s="41"/>
      <c r="D386" s="41"/>
      <c r="E386" s="43"/>
      <c r="F386" s="44"/>
      <c r="G386" s="45"/>
      <c r="H386" s="46"/>
      <c r="I386" s="45"/>
      <c r="J386" s="46"/>
      <c r="K386" s="122" t="str">
        <f>IF((E386*F386)+(G386*H386)+(I386*J386) =0,"0",(E386*F386)+(G386*H386)+(I386*J386))</f>
        <v>0</v>
      </c>
    </row>
    <row r="387" spans="1:11" ht="15" hidden="1" customHeight="1" thickBot="1" x14ac:dyDescent="0.25">
      <c r="A387" s="72" t="s">
        <v>9</v>
      </c>
      <c r="B387" s="135">
        <f>B378+B380+B381+B383+B384+B386</f>
        <v>0</v>
      </c>
      <c r="C387" s="73"/>
      <c r="D387" s="74"/>
      <c r="E387" s="75"/>
      <c r="F387" s="74"/>
      <c r="G387" s="76"/>
      <c r="H387" s="77"/>
      <c r="I387" s="76"/>
      <c r="J387" s="74"/>
      <c r="K387" s="123">
        <f>SUM(K378:K386)</f>
        <v>0</v>
      </c>
    </row>
    <row r="388" spans="1:11" ht="15" hidden="1" customHeight="1" thickTop="1" x14ac:dyDescent="0.25">
      <c r="A388" s="54"/>
      <c r="E388" s="61"/>
    </row>
    <row r="389" spans="1:11" ht="15" hidden="1" customHeight="1" x14ac:dyDescent="0.25">
      <c r="A389" s="5" t="s">
        <v>43</v>
      </c>
    </row>
    <row r="390" spans="1:11" ht="15" hidden="1" customHeight="1" x14ac:dyDescent="0.2">
      <c r="A390" s="78" t="s">
        <v>36</v>
      </c>
      <c r="B390" s="79"/>
      <c r="C390" s="323" t="s">
        <v>2</v>
      </c>
      <c r="D390" s="323" t="s">
        <v>52</v>
      </c>
    </row>
    <row r="391" spans="1:11" ht="15" hidden="1" customHeight="1" x14ac:dyDescent="0.2">
      <c r="A391" s="160" t="s">
        <v>37</v>
      </c>
      <c r="B391" s="70" t="s">
        <v>1</v>
      </c>
      <c r="C391" s="324"/>
      <c r="D391" s="324"/>
      <c r="E391" s="339" t="s">
        <v>25</v>
      </c>
      <c r="F391" s="332"/>
    </row>
    <row r="392" spans="1:11" ht="15" hidden="1" customHeight="1" x14ac:dyDescent="0.2">
      <c r="A392" s="175" t="s">
        <v>26</v>
      </c>
      <c r="B392" s="29"/>
      <c r="C392" s="56"/>
      <c r="D392" s="30"/>
      <c r="E392" s="327">
        <f>IF(C392=0,(B392*1*D392)/1000,IF(C392=" ",(B392*1*D392)/1000,(B392*C392*D392)/1000))</f>
        <v>0</v>
      </c>
      <c r="F392" s="328"/>
    </row>
    <row r="393" spans="1:11" ht="15" hidden="1" customHeight="1" x14ac:dyDescent="0.2">
      <c r="A393" s="175" t="s">
        <v>26</v>
      </c>
      <c r="B393" s="29"/>
      <c r="C393" s="56"/>
      <c r="D393" s="30"/>
      <c r="E393" s="327">
        <f>IF(C393=0,(B393*1*D393)/1000,IF(C393=" ",(B393*1*D393)/1000,(B393*C393*D393)/1000))</f>
        <v>0</v>
      </c>
      <c r="F393" s="328"/>
    </row>
    <row r="394" spans="1:11" ht="15" hidden="1" customHeight="1" x14ac:dyDescent="0.2">
      <c r="A394" s="175"/>
      <c r="B394" s="29"/>
      <c r="C394" s="56"/>
      <c r="D394" s="30"/>
      <c r="E394" s="327">
        <f>IF(C394=0,(B394*1*D394)/1000,IF(C394=" ",(B394*1*D394)/1000,(B394*C394*D394)/1000))</f>
        <v>0</v>
      </c>
      <c r="F394" s="328"/>
    </row>
    <row r="395" spans="1:11" ht="15" hidden="1" customHeight="1" x14ac:dyDescent="0.2">
      <c r="A395" s="175"/>
      <c r="B395" s="29"/>
      <c r="C395" s="56"/>
      <c r="D395" s="30"/>
      <c r="E395" s="327">
        <f>IF(C395=0,(B395*1*D395)/1000,IF(C395=" ",(B395*1*D395)/1000,(B395*C395*D395)/1000))</f>
        <v>0</v>
      </c>
      <c r="F395" s="328"/>
    </row>
    <row r="396" spans="1:11" ht="15" hidden="1" customHeight="1" thickBot="1" x14ac:dyDescent="0.25">
      <c r="A396" s="57" t="s">
        <v>9</v>
      </c>
      <c r="B396" s="58" t="s">
        <v>26</v>
      </c>
      <c r="C396" s="59"/>
      <c r="D396" s="60"/>
      <c r="E396" s="329">
        <f>SUM(E392:E395)</f>
        <v>0</v>
      </c>
      <c r="F396" s="330"/>
    </row>
    <row r="397" spans="1:11" ht="15" hidden="1" customHeight="1" thickTop="1" x14ac:dyDescent="0.2">
      <c r="A397" s="81" t="s">
        <v>39</v>
      </c>
      <c r="B397" s="61"/>
    </row>
    <row r="398" spans="1:11" ht="39" hidden="1" customHeight="1" x14ac:dyDescent="0.2">
      <c r="A398" s="160" t="s">
        <v>37</v>
      </c>
      <c r="B398" s="62" t="s">
        <v>23</v>
      </c>
      <c r="C398" s="63" t="s">
        <v>24</v>
      </c>
      <c r="D398" s="331" t="s">
        <v>25</v>
      </c>
      <c r="E398" s="332"/>
    </row>
    <row r="399" spans="1:11" ht="15" hidden="1" customHeight="1" x14ac:dyDescent="0.2">
      <c r="A399" s="175" t="s">
        <v>26</v>
      </c>
      <c r="B399" s="29"/>
      <c r="C399" s="82"/>
      <c r="D399" s="327">
        <f>B399*C399</f>
        <v>0</v>
      </c>
      <c r="E399" s="328"/>
    </row>
    <row r="400" spans="1:11" ht="15" hidden="1" customHeight="1" x14ac:dyDescent="0.2">
      <c r="A400" s="175" t="s">
        <v>26</v>
      </c>
      <c r="B400" s="29"/>
      <c r="C400" s="82"/>
      <c r="D400" s="327">
        <f>B400*C400</f>
        <v>0</v>
      </c>
      <c r="E400" s="328"/>
    </row>
    <row r="401" spans="1:11" ht="15" hidden="1" customHeight="1" thickBot="1" x14ac:dyDescent="0.25">
      <c r="A401" s="57" t="s">
        <v>9</v>
      </c>
      <c r="B401" s="64"/>
      <c r="C401" s="65"/>
      <c r="D401" s="329">
        <f>SUM(D399:D400)</f>
        <v>0</v>
      </c>
      <c r="E401" s="330"/>
    </row>
    <row r="402" spans="1:11" ht="15" hidden="1" customHeight="1" thickTop="1" thickBot="1" x14ac:dyDescent="0.25"/>
    <row r="403" spans="1:11" ht="18" hidden="1" customHeight="1" thickBot="1" x14ac:dyDescent="0.3">
      <c r="A403" s="54" t="s">
        <v>44</v>
      </c>
      <c r="E403" s="124">
        <f>K387+E396+D401</f>
        <v>0</v>
      </c>
    </row>
    <row r="404" spans="1:11" ht="15" hidden="1" customHeight="1" x14ac:dyDescent="0.2"/>
    <row r="405" spans="1:11" ht="15" hidden="1" customHeight="1" thickBot="1" x14ac:dyDescent="0.3">
      <c r="A405" s="67" t="s">
        <v>63</v>
      </c>
      <c r="B405" s="5"/>
      <c r="C405" s="68" t="s">
        <v>62</v>
      </c>
      <c r="D405" s="16"/>
      <c r="E405" s="16"/>
      <c r="F405" s="16"/>
      <c r="G405" s="16"/>
      <c r="H405" s="16"/>
      <c r="I405" s="16"/>
      <c r="J405" s="16"/>
      <c r="K405" s="16"/>
    </row>
    <row r="406" spans="1:11" ht="15" hidden="1" customHeight="1" thickTop="1" thickBot="1" x14ac:dyDescent="0.3">
      <c r="C406" s="16"/>
      <c r="D406" s="16"/>
      <c r="E406" s="17" t="s">
        <v>12</v>
      </c>
      <c r="F406" s="18"/>
      <c r="G406" s="19"/>
      <c r="H406" s="19"/>
      <c r="I406" s="19"/>
      <c r="J406" s="18"/>
      <c r="K406" s="55"/>
    </row>
    <row r="407" spans="1:11" ht="15" hidden="1" customHeight="1" thickTop="1" x14ac:dyDescent="0.2">
      <c r="C407" s="323" t="s">
        <v>2</v>
      </c>
      <c r="D407" s="325" t="s">
        <v>52</v>
      </c>
      <c r="E407" s="20" t="s">
        <v>19</v>
      </c>
      <c r="F407" s="21"/>
      <c r="G407" s="308" t="s">
        <v>21</v>
      </c>
      <c r="H407" s="309"/>
      <c r="I407" s="22" t="s">
        <v>20</v>
      </c>
      <c r="J407" s="21"/>
      <c r="K407" s="55"/>
    </row>
    <row r="408" spans="1:11" ht="15" hidden="1" customHeight="1" x14ac:dyDescent="0.2">
      <c r="A408" s="69" t="s">
        <v>42</v>
      </c>
      <c r="B408" s="70" t="s">
        <v>1</v>
      </c>
      <c r="C408" s="324"/>
      <c r="D408" s="326"/>
      <c r="E408" s="26" t="s">
        <v>17</v>
      </c>
      <c r="F408" s="27" t="s">
        <v>18</v>
      </c>
      <c r="G408" s="28" t="s">
        <v>17</v>
      </c>
      <c r="H408" s="25" t="s">
        <v>18</v>
      </c>
      <c r="I408" s="28" t="s">
        <v>17</v>
      </c>
      <c r="J408" s="25" t="s">
        <v>18</v>
      </c>
      <c r="K408" s="26" t="s">
        <v>0</v>
      </c>
    </row>
    <row r="409" spans="1:11" ht="15" hidden="1" customHeight="1" x14ac:dyDescent="0.2">
      <c r="A409" s="170" t="s">
        <v>4</v>
      </c>
      <c r="B409" s="29"/>
      <c r="C409" s="30"/>
      <c r="D409" s="31"/>
      <c r="E409" s="32"/>
      <c r="F409" s="33"/>
      <c r="G409" s="34"/>
      <c r="H409" s="33"/>
      <c r="I409" s="34"/>
      <c r="J409" s="33"/>
      <c r="K409" s="122">
        <f>IF(C409=0,(B409*1*D409)/1000,IF(C409=" ", (B409*1*D409),(B409*C409*D409)/1000))</f>
        <v>0</v>
      </c>
    </row>
    <row r="410" spans="1:11" ht="15" hidden="1" customHeight="1" x14ac:dyDescent="0.2">
      <c r="A410" s="170" t="s">
        <v>5</v>
      </c>
      <c r="B410" s="42"/>
      <c r="C410" s="41"/>
      <c r="D410" s="41"/>
      <c r="E410" s="43"/>
      <c r="F410" s="44"/>
      <c r="G410" s="45"/>
      <c r="H410" s="46"/>
      <c r="I410" s="45"/>
      <c r="J410" s="46"/>
      <c r="K410" s="122" t="str">
        <f>IF((E410*F410)+(G410*H410)+(I410*J410) =0,"0",(E410*F410)+(G410*H410)+(I410*J410))</f>
        <v>0</v>
      </c>
    </row>
    <row r="411" spans="1:11" ht="15" hidden="1" customHeight="1" x14ac:dyDescent="0.2">
      <c r="A411" s="170" t="s">
        <v>6</v>
      </c>
      <c r="B411" s="29"/>
      <c r="C411" s="41"/>
      <c r="D411" s="41"/>
      <c r="E411" s="43"/>
      <c r="F411" s="44"/>
      <c r="G411" s="45"/>
      <c r="H411" s="46"/>
      <c r="I411" s="45"/>
      <c r="J411" s="46"/>
      <c r="K411" s="122" t="str">
        <f>IF((E411*F411)+(G411*H411)+(I411*J411) =0,"0",(E411*F411)+(G411*H411)+(I411*J411))</f>
        <v>0</v>
      </c>
    </row>
    <row r="412" spans="1:11" ht="15" hidden="1" customHeight="1" x14ac:dyDescent="0.2">
      <c r="A412" s="170" t="s">
        <v>7</v>
      </c>
      <c r="B412" s="29"/>
      <c r="C412" s="30"/>
      <c r="D412" s="52"/>
      <c r="E412" s="71"/>
      <c r="F412" s="38"/>
      <c r="G412" s="42"/>
      <c r="H412" s="38"/>
      <c r="I412" s="42"/>
      <c r="J412" s="38"/>
      <c r="K412" s="122">
        <f>IF(C412=0,(B412*1*D412)/1000,IF(C412=" ", (B412*1*D412),(B412*C412*D412)/1000))</f>
        <v>0</v>
      </c>
    </row>
    <row r="413" spans="1:11" ht="15" hidden="1" customHeight="1" x14ac:dyDescent="0.2">
      <c r="A413" s="170" t="s">
        <v>5</v>
      </c>
      <c r="B413" s="42"/>
      <c r="C413" s="41"/>
      <c r="D413" s="41"/>
      <c r="E413" s="43"/>
      <c r="F413" s="44"/>
      <c r="G413" s="45"/>
      <c r="H413" s="46"/>
      <c r="I413" s="45"/>
      <c r="J413" s="46"/>
      <c r="K413" s="122" t="str">
        <f>IF((E413*F413)+(G413*H413)+(I413*J413) =0,"0",(E413*F413)+(G413*H413)+(I413*J413))</f>
        <v>0</v>
      </c>
    </row>
    <row r="414" spans="1:11" ht="15" hidden="1" customHeight="1" x14ac:dyDescent="0.2">
      <c r="A414" s="170" t="s">
        <v>6</v>
      </c>
      <c r="B414" s="29"/>
      <c r="C414" s="41"/>
      <c r="D414" s="41"/>
      <c r="E414" s="43"/>
      <c r="F414" s="44"/>
      <c r="G414" s="45"/>
      <c r="H414" s="46"/>
      <c r="I414" s="45"/>
      <c r="J414" s="46"/>
      <c r="K414" s="122" t="str">
        <f>IF((E414*F414)+(G414*H414)+(I414*J414) =0,"0",(E414*F414)+(G414*H414)+(I414*J414))</f>
        <v>0</v>
      </c>
    </row>
    <row r="415" spans="1:11" ht="15" hidden="1" customHeight="1" x14ac:dyDescent="0.2">
      <c r="A415" s="170" t="s">
        <v>8</v>
      </c>
      <c r="B415" s="29"/>
      <c r="C415" s="30"/>
      <c r="D415" s="52"/>
      <c r="E415" s="71"/>
      <c r="F415" s="38"/>
      <c r="G415" s="42"/>
      <c r="H415" s="38"/>
      <c r="I415" s="42"/>
      <c r="J415" s="38"/>
      <c r="K415" s="122">
        <f>IF(C415=0,(B415*1*D415)/1000,IF(C415=" ", (B415*1*D415),(B415*C415*D415)/1000))</f>
        <v>0</v>
      </c>
    </row>
    <row r="416" spans="1:11" ht="15" hidden="1" customHeight="1" x14ac:dyDescent="0.2">
      <c r="A416" s="170" t="s">
        <v>5</v>
      </c>
      <c r="B416" s="42"/>
      <c r="C416" s="41"/>
      <c r="D416" s="41"/>
      <c r="E416" s="43"/>
      <c r="F416" s="44"/>
      <c r="G416" s="45"/>
      <c r="H416" s="46"/>
      <c r="I416" s="45"/>
      <c r="J416" s="46"/>
      <c r="K416" s="122" t="str">
        <f>IF((E416*F416)+(G416*H416)+(I416*J416) =0,"0",(E416*F416)+(G416*H416)+(I416*J416))</f>
        <v>0</v>
      </c>
    </row>
    <row r="417" spans="1:11" ht="15" hidden="1" customHeight="1" x14ac:dyDescent="0.2">
      <c r="A417" s="170" t="s">
        <v>6</v>
      </c>
      <c r="B417" s="29"/>
      <c r="C417" s="41"/>
      <c r="D417" s="41"/>
      <c r="E417" s="43"/>
      <c r="F417" s="44"/>
      <c r="G417" s="45"/>
      <c r="H417" s="46"/>
      <c r="I417" s="45"/>
      <c r="J417" s="46"/>
      <c r="K417" s="122" t="str">
        <f>IF((E417*F417)+(G417*H417)+(I417*J417) =0,"0",(E417*F417)+(G417*H417)+(I417*J417))</f>
        <v>0</v>
      </c>
    </row>
    <row r="418" spans="1:11" ht="15" hidden="1" customHeight="1" thickBot="1" x14ac:dyDescent="0.25">
      <c r="A418" s="72" t="s">
        <v>9</v>
      </c>
      <c r="B418" s="135">
        <f>B409+B411+B412+B414+B415+B417</f>
        <v>0</v>
      </c>
      <c r="C418" s="73"/>
      <c r="D418" s="74"/>
      <c r="E418" s="75"/>
      <c r="F418" s="74"/>
      <c r="G418" s="76"/>
      <c r="H418" s="77"/>
      <c r="I418" s="76"/>
      <c r="J418" s="74"/>
      <c r="K418" s="123">
        <f>SUM(K409:K417)</f>
        <v>0</v>
      </c>
    </row>
    <row r="419" spans="1:11" ht="15" hidden="1" customHeight="1" thickTop="1" x14ac:dyDescent="0.25">
      <c r="A419" s="54"/>
      <c r="E419" s="61"/>
    </row>
    <row r="420" spans="1:11" ht="15" hidden="1" customHeight="1" x14ac:dyDescent="0.25">
      <c r="A420" s="5" t="s">
        <v>43</v>
      </c>
    </row>
    <row r="421" spans="1:11" ht="15" hidden="1" customHeight="1" x14ac:dyDescent="0.2">
      <c r="A421" s="78" t="s">
        <v>36</v>
      </c>
      <c r="B421" s="79"/>
      <c r="C421" s="323" t="s">
        <v>2</v>
      </c>
      <c r="D421" s="323" t="s">
        <v>52</v>
      </c>
    </row>
    <row r="422" spans="1:11" ht="15" hidden="1" customHeight="1" x14ac:dyDescent="0.2">
      <c r="A422" s="160" t="s">
        <v>37</v>
      </c>
      <c r="B422" s="70" t="s">
        <v>1</v>
      </c>
      <c r="C422" s="324"/>
      <c r="D422" s="324"/>
      <c r="E422" s="339" t="s">
        <v>25</v>
      </c>
      <c r="F422" s="332"/>
    </row>
    <row r="423" spans="1:11" ht="15" hidden="1" customHeight="1" x14ac:dyDescent="0.2">
      <c r="A423" s="175" t="s">
        <v>26</v>
      </c>
      <c r="B423" s="29"/>
      <c r="C423" s="56"/>
      <c r="D423" s="30"/>
      <c r="E423" s="327">
        <f>IF(C423=0,(B423*1*D423)/1000,IF(C423=" ",(B423*1*D423)/1000,(B423*C423*D423)/1000))</f>
        <v>0</v>
      </c>
      <c r="F423" s="328"/>
    </row>
    <row r="424" spans="1:11" ht="15" hidden="1" customHeight="1" x14ac:dyDescent="0.2">
      <c r="A424" s="175" t="s">
        <v>26</v>
      </c>
      <c r="B424" s="29"/>
      <c r="C424" s="56"/>
      <c r="D424" s="30"/>
      <c r="E424" s="327">
        <f>IF(C424=0,(B424*1*D424)/1000,IF(C424=" ",(B424*1*D424)/1000,(B424*C424*D424)/1000))</f>
        <v>0</v>
      </c>
      <c r="F424" s="328"/>
    </row>
    <row r="425" spans="1:11" ht="15" hidden="1" customHeight="1" x14ac:dyDescent="0.2">
      <c r="A425" s="175"/>
      <c r="B425" s="29"/>
      <c r="C425" s="56"/>
      <c r="D425" s="30"/>
      <c r="E425" s="327">
        <f>IF(C425=0,(B425*1*D425)/1000,IF(C425=" ",(B425*1*D425)/1000,(B425*C425*D425)/1000))</f>
        <v>0</v>
      </c>
      <c r="F425" s="328"/>
    </row>
    <row r="426" spans="1:11" ht="15" hidden="1" customHeight="1" x14ac:dyDescent="0.2">
      <c r="A426" s="175"/>
      <c r="B426" s="29"/>
      <c r="C426" s="56"/>
      <c r="D426" s="30"/>
      <c r="E426" s="327">
        <f>IF(C426=0,(B426*1*D426)/1000,IF(C426=" ",(B426*1*D426)/1000,(B426*C426*D426)/1000))</f>
        <v>0</v>
      </c>
      <c r="F426" s="328"/>
    </row>
    <row r="427" spans="1:11" ht="15" hidden="1" customHeight="1" thickBot="1" x14ac:dyDescent="0.25">
      <c r="A427" s="57" t="s">
        <v>9</v>
      </c>
      <c r="B427" s="58" t="s">
        <v>26</v>
      </c>
      <c r="C427" s="59"/>
      <c r="D427" s="60"/>
      <c r="E427" s="329">
        <f>SUM(E423:E426)</f>
        <v>0</v>
      </c>
      <c r="F427" s="330"/>
    </row>
    <row r="428" spans="1:11" ht="15" hidden="1" customHeight="1" thickTop="1" x14ac:dyDescent="0.2">
      <c r="A428" s="81" t="s">
        <v>39</v>
      </c>
      <c r="B428" s="61"/>
    </row>
    <row r="429" spans="1:11" ht="39" hidden="1" customHeight="1" x14ac:dyDescent="0.2">
      <c r="A429" s="160" t="s">
        <v>37</v>
      </c>
      <c r="B429" s="62" t="s">
        <v>23</v>
      </c>
      <c r="C429" s="63" t="s">
        <v>24</v>
      </c>
      <c r="D429" s="331" t="s">
        <v>25</v>
      </c>
      <c r="E429" s="332"/>
    </row>
    <row r="430" spans="1:11" ht="15" hidden="1" customHeight="1" x14ac:dyDescent="0.2">
      <c r="A430" s="175" t="s">
        <v>26</v>
      </c>
      <c r="B430" s="29"/>
      <c r="C430" s="82"/>
      <c r="D430" s="327">
        <f>B430*C430</f>
        <v>0</v>
      </c>
      <c r="E430" s="328"/>
    </row>
    <row r="431" spans="1:11" ht="15" hidden="1" customHeight="1" x14ac:dyDescent="0.2">
      <c r="A431" s="175" t="s">
        <v>26</v>
      </c>
      <c r="B431" s="29"/>
      <c r="C431" s="82"/>
      <c r="D431" s="327">
        <f>B431*C431</f>
        <v>0</v>
      </c>
      <c r="E431" s="328"/>
    </row>
    <row r="432" spans="1:11" ht="15" hidden="1" customHeight="1" thickBot="1" x14ac:dyDescent="0.25">
      <c r="A432" s="57" t="s">
        <v>9</v>
      </c>
      <c r="B432" s="64"/>
      <c r="C432" s="65"/>
      <c r="D432" s="329">
        <f>SUM(D430:D431)</f>
        <v>0</v>
      </c>
      <c r="E432" s="330"/>
    </row>
    <row r="433" spans="1:11" ht="15" hidden="1" customHeight="1" thickTop="1" thickBot="1" x14ac:dyDescent="0.25"/>
    <row r="434" spans="1:11" ht="18" hidden="1" customHeight="1" thickBot="1" x14ac:dyDescent="0.3">
      <c r="A434" s="54" t="s">
        <v>44</v>
      </c>
      <c r="E434" s="124">
        <f>K418+E427+D432</f>
        <v>0</v>
      </c>
    </row>
    <row r="435" spans="1:11" ht="15" hidden="1" customHeight="1" x14ac:dyDescent="0.2"/>
    <row r="436" spans="1:11" ht="15" hidden="1" customHeight="1" thickBot="1" x14ac:dyDescent="0.3">
      <c r="A436" s="67" t="s">
        <v>63</v>
      </c>
      <c r="B436" s="5"/>
      <c r="C436" s="68" t="s">
        <v>62</v>
      </c>
      <c r="D436" s="16"/>
      <c r="E436" s="16"/>
      <c r="F436" s="16"/>
      <c r="G436" s="16"/>
      <c r="H436" s="16"/>
      <c r="I436" s="16"/>
      <c r="J436" s="16"/>
      <c r="K436" s="16"/>
    </row>
    <row r="437" spans="1:11" ht="15" hidden="1" customHeight="1" thickTop="1" thickBot="1" x14ac:dyDescent="0.3">
      <c r="C437" s="16"/>
      <c r="D437" s="16"/>
      <c r="E437" s="17" t="s">
        <v>12</v>
      </c>
      <c r="F437" s="18"/>
      <c r="G437" s="19"/>
      <c r="H437" s="19"/>
      <c r="I437" s="19"/>
      <c r="J437" s="18"/>
      <c r="K437" s="55"/>
    </row>
    <row r="438" spans="1:11" ht="15" hidden="1" customHeight="1" thickTop="1" x14ac:dyDescent="0.2">
      <c r="C438" s="323" t="s">
        <v>2</v>
      </c>
      <c r="D438" s="325" t="s">
        <v>52</v>
      </c>
      <c r="E438" s="20" t="s">
        <v>19</v>
      </c>
      <c r="F438" s="21"/>
      <c r="G438" s="308" t="s">
        <v>21</v>
      </c>
      <c r="H438" s="309"/>
      <c r="I438" s="22" t="s">
        <v>20</v>
      </c>
      <c r="J438" s="21"/>
      <c r="K438" s="55"/>
    </row>
    <row r="439" spans="1:11" ht="15" hidden="1" customHeight="1" x14ac:dyDescent="0.2">
      <c r="A439" s="69" t="s">
        <v>42</v>
      </c>
      <c r="B439" s="70" t="s">
        <v>1</v>
      </c>
      <c r="C439" s="324"/>
      <c r="D439" s="326"/>
      <c r="E439" s="26" t="s">
        <v>17</v>
      </c>
      <c r="F439" s="27" t="s">
        <v>18</v>
      </c>
      <c r="G439" s="28" t="s">
        <v>17</v>
      </c>
      <c r="H439" s="25" t="s">
        <v>18</v>
      </c>
      <c r="I439" s="28" t="s">
        <v>17</v>
      </c>
      <c r="J439" s="25" t="s">
        <v>18</v>
      </c>
      <c r="K439" s="26" t="s">
        <v>0</v>
      </c>
    </row>
    <row r="440" spans="1:11" ht="15" hidden="1" customHeight="1" x14ac:dyDescent="0.2">
      <c r="A440" s="170" t="s">
        <v>4</v>
      </c>
      <c r="B440" s="29"/>
      <c r="C440" s="30"/>
      <c r="D440" s="31"/>
      <c r="E440" s="32"/>
      <c r="F440" s="33"/>
      <c r="G440" s="34"/>
      <c r="H440" s="33"/>
      <c r="I440" s="34"/>
      <c r="J440" s="33"/>
      <c r="K440" s="122">
        <f>IF(C440=0,(B440*1*D440)/1000,IF(C440=" ", (B440*1*D440),(B440*C440*D440)/1000))</f>
        <v>0</v>
      </c>
    </row>
    <row r="441" spans="1:11" ht="15" hidden="1" customHeight="1" x14ac:dyDescent="0.2">
      <c r="A441" s="170" t="s">
        <v>5</v>
      </c>
      <c r="B441" s="42"/>
      <c r="C441" s="41"/>
      <c r="D441" s="41"/>
      <c r="E441" s="43"/>
      <c r="F441" s="44"/>
      <c r="G441" s="45"/>
      <c r="H441" s="46"/>
      <c r="I441" s="45"/>
      <c r="J441" s="46"/>
      <c r="K441" s="122" t="str">
        <f>IF((E441*F441)+(G441*H441)+(I441*J441) =0,"0",(E441*F441)+(G441*H441)+(I441*J441))</f>
        <v>0</v>
      </c>
    </row>
    <row r="442" spans="1:11" ht="15" hidden="1" customHeight="1" x14ac:dyDescent="0.2">
      <c r="A442" s="170" t="s">
        <v>6</v>
      </c>
      <c r="B442" s="29"/>
      <c r="C442" s="41"/>
      <c r="D442" s="41"/>
      <c r="E442" s="43"/>
      <c r="F442" s="44"/>
      <c r="G442" s="45"/>
      <c r="H442" s="46"/>
      <c r="I442" s="45"/>
      <c r="J442" s="46"/>
      <c r="K442" s="122" t="str">
        <f>IF((E442*F442)+(G442*H442)+(I442*J442) =0,"0",(E442*F442)+(G442*H442)+(I442*J442))</f>
        <v>0</v>
      </c>
    </row>
    <row r="443" spans="1:11" ht="15" hidden="1" customHeight="1" x14ac:dyDescent="0.2">
      <c r="A443" s="170" t="s">
        <v>7</v>
      </c>
      <c r="B443" s="29"/>
      <c r="C443" s="30"/>
      <c r="D443" s="52"/>
      <c r="E443" s="71"/>
      <c r="F443" s="38"/>
      <c r="G443" s="42"/>
      <c r="H443" s="38"/>
      <c r="I443" s="42"/>
      <c r="J443" s="38"/>
      <c r="K443" s="122">
        <f>IF(C443=0,(B443*1*D443)/1000,IF(C443=" ", (B443*1*D443),(B443*C443*D443)/1000))</f>
        <v>0</v>
      </c>
    </row>
    <row r="444" spans="1:11" ht="15" hidden="1" customHeight="1" x14ac:dyDescent="0.2">
      <c r="A444" s="170" t="s">
        <v>5</v>
      </c>
      <c r="B444" s="42"/>
      <c r="C444" s="41"/>
      <c r="D444" s="41"/>
      <c r="E444" s="43"/>
      <c r="F444" s="44"/>
      <c r="G444" s="45"/>
      <c r="H444" s="46"/>
      <c r="I444" s="45"/>
      <c r="J444" s="46"/>
      <c r="K444" s="122" t="str">
        <f>IF((E444*F444)+(G444*H444)+(I444*J444) =0,"0",(E444*F444)+(G444*H444)+(I444*J444))</f>
        <v>0</v>
      </c>
    </row>
    <row r="445" spans="1:11" ht="15" hidden="1" customHeight="1" x14ac:dyDescent="0.2">
      <c r="A445" s="170" t="s">
        <v>6</v>
      </c>
      <c r="B445" s="29"/>
      <c r="C445" s="41"/>
      <c r="D445" s="41"/>
      <c r="E445" s="43"/>
      <c r="F445" s="44"/>
      <c r="G445" s="45"/>
      <c r="H445" s="46"/>
      <c r="I445" s="45"/>
      <c r="J445" s="46"/>
      <c r="K445" s="122" t="str">
        <f>IF((E445*F445)+(G445*H445)+(I445*J445) =0,"0",(E445*F445)+(G445*H445)+(I445*J445))</f>
        <v>0</v>
      </c>
    </row>
    <row r="446" spans="1:11" ht="15" hidden="1" customHeight="1" x14ac:dyDescent="0.2">
      <c r="A446" s="170" t="s">
        <v>8</v>
      </c>
      <c r="B446" s="29"/>
      <c r="C446" s="30"/>
      <c r="D446" s="52"/>
      <c r="E446" s="71"/>
      <c r="F446" s="38"/>
      <c r="G446" s="42"/>
      <c r="H446" s="38"/>
      <c r="I446" s="42"/>
      <c r="J446" s="38"/>
      <c r="K446" s="122">
        <f>IF(C446=0,(B446*1*D446)/1000,IF(C446=" ", (B446*1*D446),(B446*C446*D446)/1000))</f>
        <v>0</v>
      </c>
    </row>
    <row r="447" spans="1:11" ht="15" hidden="1" customHeight="1" x14ac:dyDescent="0.2">
      <c r="A447" s="170" t="s">
        <v>5</v>
      </c>
      <c r="B447" s="42"/>
      <c r="C447" s="41"/>
      <c r="D447" s="41"/>
      <c r="E447" s="43"/>
      <c r="F447" s="44"/>
      <c r="G447" s="45"/>
      <c r="H447" s="46"/>
      <c r="I447" s="45"/>
      <c r="J447" s="46"/>
      <c r="K447" s="122" t="str">
        <f>IF((E447*F447)+(G447*H447)+(I447*J447) =0,"0",(E447*F447)+(G447*H447)+(I447*J447))</f>
        <v>0</v>
      </c>
    </row>
    <row r="448" spans="1:11" ht="15" hidden="1" customHeight="1" x14ac:dyDescent="0.2">
      <c r="A448" s="170" t="s">
        <v>6</v>
      </c>
      <c r="B448" s="29"/>
      <c r="C448" s="41"/>
      <c r="D448" s="41"/>
      <c r="E448" s="43"/>
      <c r="F448" s="44"/>
      <c r="G448" s="45"/>
      <c r="H448" s="46"/>
      <c r="I448" s="45"/>
      <c r="J448" s="46"/>
      <c r="K448" s="122" t="str">
        <f>IF((E448*F448)+(G448*H448)+(I448*J448) =0,"0",(E448*F448)+(G448*H448)+(I448*J448))</f>
        <v>0</v>
      </c>
    </row>
    <row r="449" spans="1:11" ht="15" hidden="1" customHeight="1" thickBot="1" x14ac:dyDescent="0.25">
      <c r="A449" s="72" t="s">
        <v>9</v>
      </c>
      <c r="B449" s="135">
        <f>B440+B442+B443+B445+B446+B448</f>
        <v>0</v>
      </c>
      <c r="C449" s="73"/>
      <c r="D449" s="74"/>
      <c r="E449" s="75"/>
      <c r="F449" s="74"/>
      <c r="G449" s="76"/>
      <c r="H449" s="77"/>
      <c r="I449" s="76"/>
      <c r="J449" s="74"/>
      <c r="K449" s="123">
        <f>SUM(K440:K448)</f>
        <v>0</v>
      </c>
    </row>
    <row r="450" spans="1:11" ht="15" hidden="1" customHeight="1" thickTop="1" x14ac:dyDescent="0.25">
      <c r="A450" s="54"/>
      <c r="E450" s="61"/>
    </row>
    <row r="451" spans="1:11" ht="15" hidden="1" customHeight="1" x14ac:dyDescent="0.25">
      <c r="A451" s="5" t="s">
        <v>43</v>
      </c>
    </row>
    <row r="452" spans="1:11" ht="15" hidden="1" customHeight="1" x14ac:dyDescent="0.2">
      <c r="A452" s="78" t="s">
        <v>36</v>
      </c>
      <c r="B452" s="79"/>
      <c r="C452" s="323" t="s">
        <v>2</v>
      </c>
      <c r="D452" s="323" t="s">
        <v>52</v>
      </c>
    </row>
    <row r="453" spans="1:11" ht="15" hidden="1" customHeight="1" x14ac:dyDescent="0.2">
      <c r="A453" s="160" t="s">
        <v>37</v>
      </c>
      <c r="B453" s="70" t="s">
        <v>1</v>
      </c>
      <c r="C453" s="324"/>
      <c r="D453" s="324"/>
      <c r="E453" s="339" t="s">
        <v>25</v>
      </c>
      <c r="F453" s="332"/>
    </row>
    <row r="454" spans="1:11" ht="15" hidden="1" customHeight="1" x14ac:dyDescent="0.2">
      <c r="A454" s="175" t="s">
        <v>26</v>
      </c>
      <c r="B454" s="29"/>
      <c r="C454" s="56"/>
      <c r="D454" s="30"/>
      <c r="E454" s="327">
        <f>IF(C454=0,(B454*1*D454)/1000,IF(C454=" ",(B454*1*D454)/1000,(B454*C454*D454)/1000))</f>
        <v>0</v>
      </c>
      <c r="F454" s="328"/>
    </row>
    <row r="455" spans="1:11" ht="15" hidden="1" customHeight="1" x14ac:dyDescent="0.2">
      <c r="A455" s="175" t="s">
        <v>26</v>
      </c>
      <c r="B455" s="29"/>
      <c r="C455" s="56"/>
      <c r="D455" s="30"/>
      <c r="E455" s="327">
        <f>IF(C455=0,(B455*1*D455)/1000,IF(C455=" ",(B455*1*D455)/1000,(B455*C455*D455)/1000))</f>
        <v>0</v>
      </c>
      <c r="F455" s="328"/>
    </row>
    <row r="456" spans="1:11" ht="15" hidden="1" customHeight="1" x14ac:dyDescent="0.2">
      <c r="A456" s="175"/>
      <c r="B456" s="29"/>
      <c r="C456" s="56"/>
      <c r="D456" s="30"/>
      <c r="E456" s="327">
        <f>IF(C456=0,(B456*1*D456)/1000,IF(C456=" ",(B456*1*D456)/1000,(B456*C456*D456)/1000))</f>
        <v>0</v>
      </c>
      <c r="F456" s="328"/>
    </row>
    <row r="457" spans="1:11" ht="15" hidden="1" customHeight="1" x14ac:dyDescent="0.2">
      <c r="A457" s="175"/>
      <c r="B457" s="29"/>
      <c r="C457" s="56"/>
      <c r="D457" s="30"/>
      <c r="E457" s="327">
        <f>IF(C457=0,(B457*1*D457)/1000,IF(C457=" ",(B457*1*D457)/1000,(B457*C457*D457)/1000))</f>
        <v>0</v>
      </c>
      <c r="F457" s="328"/>
    </row>
    <row r="458" spans="1:11" ht="15" hidden="1" customHeight="1" thickBot="1" x14ac:dyDescent="0.25">
      <c r="A458" s="57" t="s">
        <v>9</v>
      </c>
      <c r="B458" s="58" t="s">
        <v>26</v>
      </c>
      <c r="C458" s="59"/>
      <c r="D458" s="60"/>
      <c r="E458" s="329">
        <f>SUM(E454:E457)</f>
        <v>0</v>
      </c>
      <c r="F458" s="330"/>
    </row>
    <row r="459" spans="1:11" ht="15" hidden="1" customHeight="1" thickTop="1" x14ac:dyDescent="0.2">
      <c r="A459" s="81" t="s">
        <v>39</v>
      </c>
      <c r="B459" s="61"/>
    </row>
    <row r="460" spans="1:11" ht="39" hidden="1" customHeight="1" x14ac:dyDescent="0.2">
      <c r="A460" s="160" t="s">
        <v>37</v>
      </c>
      <c r="B460" s="62" t="s">
        <v>23</v>
      </c>
      <c r="C460" s="63" t="s">
        <v>24</v>
      </c>
      <c r="D460" s="331" t="s">
        <v>25</v>
      </c>
      <c r="E460" s="332"/>
    </row>
    <row r="461" spans="1:11" ht="15" hidden="1" customHeight="1" x14ac:dyDescent="0.2">
      <c r="A461" s="175" t="s">
        <v>26</v>
      </c>
      <c r="B461" s="29"/>
      <c r="C461" s="82"/>
      <c r="D461" s="327">
        <f>B461*C461</f>
        <v>0</v>
      </c>
      <c r="E461" s="328"/>
    </row>
    <row r="462" spans="1:11" ht="15" hidden="1" customHeight="1" x14ac:dyDescent="0.2">
      <c r="A462" s="175" t="s">
        <v>26</v>
      </c>
      <c r="B462" s="29"/>
      <c r="C462" s="82"/>
      <c r="D462" s="327">
        <f>B462*C462</f>
        <v>0</v>
      </c>
      <c r="E462" s="328"/>
    </row>
    <row r="463" spans="1:11" ht="15" hidden="1" customHeight="1" thickBot="1" x14ac:dyDescent="0.25">
      <c r="A463" s="57" t="s">
        <v>9</v>
      </c>
      <c r="B463" s="64"/>
      <c r="C463" s="65"/>
      <c r="D463" s="329">
        <f>SUM(D461:D462)</f>
        <v>0</v>
      </c>
      <c r="E463" s="330"/>
    </row>
    <row r="464" spans="1:11" ht="15" hidden="1" customHeight="1" thickTop="1" thickBot="1" x14ac:dyDescent="0.25"/>
    <row r="465" spans="1:11" ht="18" hidden="1" customHeight="1" thickBot="1" x14ac:dyDescent="0.3">
      <c r="A465" s="54" t="s">
        <v>44</v>
      </c>
      <c r="E465" s="124">
        <f>K449+E458+D463</f>
        <v>0</v>
      </c>
    </row>
    <row r="466" spans="1:11" ht="15" hidden="1" customHeight="1" x14ac:dyDescent="0.2"/>
    <row r="467" spans="1:11" ht="15" hidden="1" customHeight="1" thickBot="1" x14ac:dyDescent="0.3">
      <c r="A467" s="67" t="s">
        <v>63</v>
      </c>
      <c r="B467" s="5"/>
      <c r="C467" s="68" t="s">
        <v>62</v>
      </c>
      <c r="D467" s="16"/>
      <c r="E467" s="16"/>
      <c r="F467" s="16"/>
      <c r="G467" s="16"/>
      <c r="H467" s="16"/>
      <c r="I467" s="16"/>
      <c r="J467" s="16"/>
      <c r="K467" s="16"/>
    </row>
    <row r="468" spans="1:11" ht="15" hidden="1" customHeight="1" thickTop="1" thickBot="1" x14ac:dyDescent="0.3">
      <c r="C468" s="16"/>
      <c r="D468" s="16"/>
      <c r="E468" s="17" t="s">
        <v>12</v>
      </c>
      <c r="F468" s="18"/>
      <c r="G468" s="19"/>
      <c r="H468" s="19"/>
      <c r="I468" s="19"/>
      <c r="J468" s="18"/>
      <c r="K468" s="55"/>
    </row>
    <row r="469" spans="1:11" ht="15" hidden="1" customHeight="1" thickTop="1" x14ac:dyDescent="0.2">
      <c r="C469" s="323" t="s">
        <v>2</v>
      </c>
      <c r="D469" s="325" t="s">
        <v>52</v>
      </c>
      <c r="E469" s="20" t="s">
        <v>19</v>
      </c>
      <c r="F469" s="21"/>
      <c r="G469" s="308" t="s">
        <v>21</v>
      </c>
      <c r="H469" s="309"/>
      <c r="I469" s="22" t="s">
        <v>20</v>
      </c>
      <c r="J469" s="21"/>
      <c r="K469" s="55"/>
    </row>
    <row r="470" spans="1:11" ht="15" hidden="1" customHeight="1" x14ac:dyDescent="0.2">
      <c r="A470" s="69" t="s">
        <v>42</v>
      </c>
      <c r="B470" s="70" t="s">
        <v>1</v>
      </c>
      <c r="C470" s="324"/>
      <c r="D470" s="326"/>
      <c r="E470" s="26" t="s">
        <v>17</v>
      </c>
      <c r="F470" s="27" t="s">
        <v>18</v>
      </c>
      <c r="G470" s="28" t="s">
        <v>17</v>
      </c>
      <c r="H470" s="25" t="s">
        <v>18</v>
      </c>
      <c r="I470" s="28" t="s">
        <v>17</v>
      </c>
      <c r="J470" s="25" t="s">
        <v>18</v>
      </c>
      <c r="K470" s="26" t="s">
        <v>0</v>
      </c>
    </row>
    <row r="471" spans="1:11" ht="15" hidden="1" customHeight="1" x14ac:dyDescent="0.2">
      <c r="A471" s="170" t="s">
        <v>4</v>
      </c>
      <c r="B471" s="29"/>
      <c r="C471" s="30"/>
      <c r="D471" s="31"/>
      <c r="E471" s="32"/>
      <c r="F471" s="33"/>
      <c r="G471" s="34"/>
      <c r="H471" s="33"/>
      <c r="I471" s="34"/>
      <c r="J471" s="33"/>
      <c r="K471" s="122">
        <f>IF(C471=0,(B471*1*D471)/1000,IF(C471=" ", (B471*1*D471),(B471*C471*D471)/1000))</f>
        <v>0</v>
      </c>
    </row>
    <row r="472" spans="1:11" ht="15" hidden="1" customHeight="1" x14ac:dyDescent="0.2">
      <c r="A472" s="170" t="s">
        <v>5</v>
      </c>
      <c r="B472" s="42"/>
      <c r="C472" s="41"/>
      <c r="D472" s="41"/>
      <c r="E472" s="43"/>
      <c r="F472" s="44"/>
      <c r="G472" s="45"/>
      <c r="H472" s="46"/>
      <c r="I472" s="45"/>
      <c r="J472" s="46"/>
      <c r="K472" s="122" t="str">
        <f>IF((E472*F472)+(G472*H472)+(I472*J472) =0,"0",(E472*F472)+(G472*H472)+(I472*J472))</f>
        <v>0</v>
      </c>
    </row>
    <row r="473" spans="1:11" ht="15" hidden="1" customHeight="1" x14ac:dyDescent="0.2">
      <c r="A473" s="170" t="s">
        <v>6</v>
      </c>
      <c r="B473" s="29"/>
      <c r="C473" s="41"/>
      <c r="D473" s="41"/>
      <c r="E473" s="43"/>
      <c r="F473" s="44"/>
      <c r="G473" s="45"/>
      <c r="H473" s="46"/>
      <c r="I473" s="45"/>
      <c r="J473" s="46"/>
      <c r="K473" s="122" t="str">
        <f>IF((E473*F473)+(G473*H473)+(I473*J473) =0,"0",(E473*F473)+(G473*H473)+(I473*J473))</f>
        <v>0</v>
      </c>
    </row>
    <row r="474" spans="1:11" ht="15" hidden="1" customHeight="1" x14ac:dyDescent="0.2">
      <c r="A474" s="170" t="s">
        <v>7</v>
      </c>
      <c r="B474" s="29"/>
      <c r="C474" s="30"/>
      <c r="D474" s="52"/>
      <c r="E474" s="71"/>
      <c r="F474" s="38"/>
      <c r="G474" s="42"/>
      <c r="H474" s="38"/>
      <c r="I474" s="42"/>
      <c r="J474" s="38"/>
      <c r="K474" s="122">
        <f>IF(C474=0,(B474*1*D474)/1000,IF(C474=" ", (B474*1*D474),(B474*C474*D474)/1000))</f>
        <v>0</v>
      </c>
    </row>
    <row r="475" spans="1:11" ht="15" hidden="1" customHeight="1" x14ac:dyDescent="0.2">
      <c r="A475" s="170" t="s">
        <v>5</v>
      </c>
      <c r="B475" s="42"/>
      <c r="C475" s="41"/>
      <c r="D475" s="41"/>
      <c r="E475" s="43"/>
      <c r="F475" s="44"/>
      <c r="G475" s="45"/>
      <c r="H475" s="46"/>
      <c r="I475" s="45"/>
      <c r="J475" s="46"/>
      <c r="K475" s="122" t="str">
        <f>IF((E475*F475)+(G475*H475)+(I475*J475) =0,"0",(E475*F475)+(G475*H475)+(I475*J475))</f>
        <v>0</v>
      </c>
    </row>
    <row r="476" spans="1:11" ht="15" hidden="1" customHeight="1" x14ac:dyDescent="0.2">
      <c r="A476" s="170" t="s">
        <v>6</v>
      </c>
      <c r="B476" s="29"/>
      <c r="C476" s="41"/>
      <c r="D476" s="41"/>
      <c r="E476" s="43"/>
      <c r="F476" s="44"/>
      <c r="G476" s="45"/>
      <c r="H476" s="46"/>
      <c r="I476" s="45"/>
      <c r="J476" s="46"/>
      <c r="K476" s="122" t="str">
        <f>IF((E476*F476)+(G476*H476)+(I476*J476) =0,"0",(E476*F476)+(G476*H476)+(I476*J476))</f>
        <v>0</v>
      </c>
    </row>
    <row r="477" spans="1:11" ht="15" hidden="1" customHeight="1" x14ac:dyDescent="0.2">
      <c r="A477" s="170" t="s">
        <v>8</v>
      </c>
      <c r="B477" s="29"/>
      <c r="C477" s="30"/>
      <c r="D477" s="52"/>
      <c r="E477" s="71"/>
      <c r="F477" s="38"/>
      <c r="G477" s="42"/>
      <c r="H477" s="38"/>
      <c r="I477" s="42"/>
      <c r="J477" s="38"/>
      <c r="K477" s="122">
        <f>IF(C477=0,(B477*1*D477)/1000,IF(C477=" ", (B477*1*D477),(B477*C477*D477)/1000))</f>
        <v>0</v>
      </c>
    </row>
    <row r="478" spans="1:11" ht="15" hidden="1" customHeight="1" x14ac:dyDescent="0.2">
      <c r="A478" s="170" t="s">
        <v>5</v>
      </c>
      <c r="B478" s="42"/>
      <c r="C478" s="41"/>
      <c r="D478" s="41"/>
      <c r="E478" s="43"/>
      <c r="F478" s="44"/>
      <c r="G478" s="45"/>
      <c r="H478" s="46"/>
      <c r="I478" s="45"/>
      <c r="J478" s="46"/>
      <c r="K478" s="122" t="str">
        <f>IF((E478*F478)+(G478*H478)+(I478*J478) =0,"0",(E478*F478)+(G478*H478)+(I478*J478))</f>
        <v>0</v>
      </c>
    </row>
    <row r="479" spans="1:11" ht="15" hidden="1" customHeight="1" x14ac:dyDescent="0.2">
      <c r="A479" s="170" t="s">
        <v>6</v>
      </c>
      <c r="B479" s="29"/>
      <c r="C479" s="41"/>
      <c r="D479" s="41"/>
      <c r="E479" s="43"/>
      <c r="F479" s="44"/>
      <c r="G479" s="45"/>
      <c r="H479" s="46"/>
      <c r="I479" s="45"/>
      <c r="J479" s="46"/>
      <c r="K479" s="122" t="str">
        <f>IF((E479*F479)+(G479*H479)+(I479*J479) =0,"0",(E479*F479)+(G479*H479)+(I479*J479))</f>
        <v>0</v>
      </c>
    </row>
    <row r="480" spans="1:11" ht="15" hidden="1" customHeight="1" thickBot="1" x14ac:dyDescent="0.25">
      <c r="A480" s="72" t="s">
        <v>9</v>
      </c>
      <c r="B480" s="135">
        <f>B471+B473+B474+B476+B477+B479</f>
        <v>0</v>
      </c>
      <c r="C480" s="73"/>
      <c r="D480" s="74"/>
      <c r="E480" s="75"/>
      <c r="F480" s="74"/>
      <c r="G480" s="76"/>
      <c r="H480" s="77"/>
      <c r="I480" s="76"/>
      <c r="J480" s="74"/>
      <c r="K480" s="123">
        <f>SUM(K471:K479)</f>
        <v>0</v>
      </c>
    </row>
    <row r="481" spans="1:6" ht="15" hidden="1" customHeight="1" thickTop="1" x14ac:dyDescent="0.25">
      <c r="A481" s="54"/>
      <c r="E481" s="61"/>
    </row>
    <row r="482" spans="1:6" ht="15" hidden="1" customHeight="1" x14ac:dyDescent="0.25">
      <c r="A482" s="5" t="s">
        <v>43</v>
      </c>
    </row>
    <row r="483" spans="1:6" ht="15" hidden="1" customHeight="1" x14ac:dyDescent="0.2">
      <c r="A483" s="78" t="s">
        <v>36</v>
      </c>
      <c r="B483" s="79"/>
      <c r="C483" s="323" t="s">
        <v>2</v>
      </c>
      <c r="D483" s="323" t="s">
        <v>52</v>
      </c>
    </row>
    <row r="484" spans="1:6" ht="15" hidden="1" customHeight="1" x14ac:dyDescent="0.2">
      <c r="A484" s="160" t="s">
        <v>37</v>
      </c>
      <c r="B484" s="70" t="s">
        <v>1</v>
      </c>
      <c r="C484" s="324"/>
      <c r="D484" s="324"/>
      <c r="E484" s="339" t="s">
        <v>25</v>
      </c>
      <c r="F484" s="332"/>
    </row>
    <row r="485" spans="1:6" ht="15" hidden="1" customHeight="1" x14ac:dyDescent="0.2">
      <c r="A485" s="175" t="s">
        <v>26</v>
      </c>
      <c r="B485" s="29"/>
      <c r="C485" s="56"/>
      <c r="D485" s="30"/>
      <c r="E485" s="327">
        <f>IF(C485=0,(B485*1*D485)/1000,IF(C485=" ",(B485*1*D485)/1000,(B485*C485*D485)/1000))</f>
        <v>0</v>
      </c>
      <c r="F485" s="328"/>
    </row>
    <row r="486" spans="1:6" ht="15" hidden="1" customHeight="1" x14ac:dyDescent="0.2">
      <c r="A486" s="175" t="s">
        <v>26</v>
      </c>
      <c r="B486" s="29"/>
      <c r="C486" s="56"/>
      <c r="D486" s="30"/>
      <c r="E486" s="327">
        <f>IF(C486=0,(B486*1*D486)/1000,IF(C486=" ",(B486*1*D486)/1000,(B486*C486*D486)/1000))</f>
        <v>0</v>
      </c>
      <c r="F486" s="328"/>
    </row>
    <row r="487" spans="1:6" ht="15" hidden="1" customHeight="1" x14ac:dyDescent="0.2">
      <c r="A487" s="175"/>
      <c r="B487" s="29"/>
      <c r="C487" s="56"/>
      <c r="D487" s="30"/>
      <c r="E487" s="327">
        <f>IF(C487=0,(B487*1*D487)/1000,IF(C487=" ",(B487*1*D487)/1000,(B487*C487*D487)/1000))</f>
        <v>0</v>
      </c>
      <c r="F487" s="328"/>
    </row>
    <row r="488" spans="1:6" ht="15" hidden="1" customHeight="1" x14ac:dyDescent="0.2">
      <c r="A488" s="175"/>
      <c r="B488" s="29"/>
      <c r="C488" s="56"/>
      <c r="D488" s="30"/>
      <c r="E488" s="327">
        <f>IF(C488=0,(B488*1*D488)/1000,IF(C488=" ",(B488*1*D488)/1000,(B488*C488*D488)/1000))</f>
        <v>0</v>
      </c>
      <c r="F488" s="328"/>
    </row>
    <row r="489" spans="1:6" ht="15" hidden="1" customHeight="1" thickBot="1" x14ac:dyDescent="0.25">
      <c r="A489" s="57" t="s">
        <v>9</v>
      </c>
      <c r="B489" s="58" t="s">
        <v>26</v>
      </c>
      <c r="C489" s="59"/>
      <c r="D489" s="60"/>
      <c r="E489" s="329">
        <f>SUM(E485:E488)</f>
        <v>0</v>
      </c>
      <c r="F489" s="330"/>
    </row>
    <row r="490" spans="1:6" ht="15" hidden="1" customHeight="1" thickTop="1" x14ac:dyDescent="0.2">
      <c r="A490" s="81" t="s">
        <v>39</v>
      </c>
      <c r="B490" s="61"/>
    </row>
    <row r="491" spans="1:6" ht="39" hidden="1" customHeight="1" x14ac:dyDescent="0.2">
      <c r="A491" s="160" t="s">
        <v>37</v>
      </c>
      <c r="B491" s="62" t="s">
        <v>23</v>
      </c>
      <c r="C491" s="63" t="s">
        <v>24</v>
      </c>
      <c r="D491" s="331" t="s">
        <v>25</v>
      </c>
      <c r="E491" s="332"/>
    </row>
    <row r="492" spans="1:6" ht="15" hidden="1" customHeight="1" x14ac:dyDescent="0.2">
      <c r="A492" s="175" t="s">
        <v>26</v>
      </c>
      <c r="B492" s="29"/>
      <c r="C492" s="82"/>
      <c r="D492" s="327">
        <f>B492*C492</f>
        <v>0</v>
      </c>
      <c r="E492" s="328"/>
    </row>
    <row r="493" spans="1:6" ht="15" hidden="1" customHeight="1" x14ac:dyDescent="0.2">
      <c r="A493" s="175" t="s">
        <v>26</v>
      </c>
      <c r="B493" s="29"/>
      <c r="C493" s="82"/>
      <c r="D493" s="327">
        <f>B493*C493</f>
        <v>0</v>
      </c>
      <c r="E493" s="328"/>
    </row>
    <row r="494" spans="1:6" ht="15" hidden="1" customHeight="1" thickBot="1" x14ac:dyDescent="0.25">
      <c r="A494" s="57" t="s">
        <v>9</v>
      </c>
      <c r="B494" s="64"/>
      <c r="C494" s="65"/>
      <c r="D494" s="329">
        <f>SUM(D492:D493)</f>
        <v>0</v>
      </c>
      <c r="E494" s="330"/>
    </row>
    <row r="495" spans="1:6" ht="15" hidden="1" customHeight="1" thickTop="1" thickBot="1" x14ac:dyDescent="0.25"/>
    <row r="496" spans="1:6" ht="18" hidden="1" customHeight="1" thickBot="1" x14ac:dyDescent="0.3">
      <c r="A496" s="54" t="s">
        <v>44</v>
      </c>
      <c r="E496" s="124">
        <f>K480+E489+D494</f>
        <v>0</v>
      </c>
    </row>
    <row r="497" spans="1:6" ht="6" hidden="1" customHeight="1" thickBot="1" x14ac:dyDescent="0.25"/>
    <row r="498" spans="1:6" ht="18" hidden="1" customHeight="1" thickBot="1" x14ac:dyDescent="0.3">
      <c r="A498" s="54" t="s">
        <v>45</v>
      </c>
      <c r="E498" s="124">
        <f>E155+E186+E217+E248+E279+E310+E341+E372+E403+E434+E465+E496</f>
        <v>0</v>
      </c>
    </row>
    <row r="499" spans="1:6" ht="6" hidden="1" customHeight="1" thickBot="1" x14ac:dyDescent="0.3">
      <c r="A499" s="54"/>
    </row>
    <row r="500" spans="1:6" ht="18" hidden="1" customHeight="1" thickBot="1" x14ac:dyDescent="0.3">
      <c r="A500" s="54" t="s">
        <v>46</v>
      </c>
      <c r="E500" s="124">
        <f>B138+B170+B201+B232+B263+B294+B325+B356+B387+B418+B449+B480</f>
        <v>0</v>
      </c>
    </row>
    <row r="501" spans="1:6" ht="15" hidden="1" customHeight="1" x14ac:dyDescent="0.2"/>
    <row r="502" spans="1:6" ht="15" hidden="1" customHeight="1" x14ac:dyDescent="0.25">
      <c r="A502" s="5" t="s">
        <v>48</v>
      </c>
    </row>
    <row r="503" spans="1:6" ht="15" hidden="1" customHeight="1" x14ac:dyDescent="0.2"/>
    <row r="504" spans="1:6" ht="15" hidden="1" customHeight="1" x14ac:dyDescent="0.25">
      <c r="A504" s="86" t="s">
        <v>64</v>
      </c>
    </row>
    <row r="505" spans="1:6" ht="30" hidden="1" customHeight="1" x14ac:dyDescent="0.2">
      <c r="A505" s="160" t="s">
        <v>41</v>
      </c>
      <c r="B505" s="24" t="s">
        <v>1</v>
      </c>
      <c r="C505" s="87"/>
      <c r="D505" s="24" t="s">
        <v>3</v>
      </c>
      <c r="E505" s="331" t="s">
        <v>0</v>
      </c>
      <c r="F505" s="332"/>
    </row>
    <row r="506" spans="1:6" ht="15" hidden="1" customHeight="1" x14ac:dyDescent="0.2">
      <c r="A506" s="175" t="s">
        <v>4</v>
      </c>
      <c r="B506" s="29"/>
      <c r="C506" s="88"/>
      <c r="D506" s="30"/>
      <c r="E506" s="327">
        <f>IF(C506=0,(B506*1*D506)/1000,IF(C506=" ",(B506*1*D506)/1000,(B506*C506*D506)/1000))</f>
        <v>0</v>
      </c>
      <c r="F506" s="328"/>
    </row>
    <row r="507" spans="1:6" ht="15" hidden="1" customHeight="1" x14ac:dyDescent="0.2">
      <c r="A507" s="175" t="s">
        <v>7</v>
      </c>
      <c r="B507" s="29"/>
      <c r="C507" s="88"/>
      <c r="D507" s="30"/>
      <c r="E507" s="327">
        <f>IF(C507=0,(B507*1*D507)/1000,IF(C507=" ",(B507*1*D507)/1000,(B507*C507*D507)/1000))</f>
        <v>0</v>
      </c>
      <c r="F507" s="328"/>
    </row>
    <row r="508" spans="1:6" ht="15" hidden="1" customHeight="1" x14ac:dyDescent="0.2">
      <c r="A508" s="175" t="s">
        <v>8</v>
      </c>
      <c r="B508" s="29"/>
      <c r="C508" s="88"/>
      <c r="D508" s="30"/>
      <c r="E508" s="327">
        <f>IF(C508=0,(B508*1*D508)/1000,IF(C508=" ",(B508*1*D508)/1000,(B508*C508*D508)/1000))</f>
        <v>0</v>
      </c>
      <c r="F508" s="328"/>
    </row>
    <row r="509" spans="1:6" ht="15" hidden="1" customHeight="1" thickBot="1" x14ac:dyDescent="0.25">
      <c r="A509" s="57" t="s">
        <v>9</v>
      </c>
      <c r="B509" s="135">
        <f>SUM(B506:B508)</f>
        <v>0</v>
      </c>
      <c r="C509" s="89"/>
      <c r="D509" s="60"/>
      <c r="E509" s="329">
        <f>SUM(E506:E508)</f>
        <v>0</v>
      </c>
      <c r="F509" s="330"/>
    </row>
    <row r="510" spans="1:6" ht="15" hidden="1" customHeight="1" thickTop="1" x14ac:dyDescent="0.2">
      <c r="B510" s="61"/>
    </row>
    <row r="511" spans="1:6" ht="15" hidden="1" customHeight="1" x14ac:dyDescent="0.25">
      <c r="A511" s="86" t="s">
        <v>64</v>
      </c>
      <c r="B511" s="61"/>
    </row>
    <row r="512" spans="1:6" ht="30" hidden="1" customHeight="1" x14ac:dyDescent="0.2">
      <c r="A512" s="160" t="s">
        <v>41</v>
      </c>
      <c r="B512" s="90" t="s">
        <v>1</v>
      </c>
      <c r="C512" s="87"/>
      <c r="D512" s="24" t="s">
        <v>3</v>
      </c>
      <c r="E512" s="331" t="s">
        <v>0</v>
      </c>
      <c r="F512" s="332"/>
    </row>
    <row r="513" spans="1:6" ht="15" hidden="1" customHeight="1" x14ac:dyDescent="0.2">
      <c r="A513" s="175" t="s">
        <v>4</v>
      </c>
      <c r="B513" s="29"/>
      <c r="C513" s="88"/>
      <c r="D513" s="30"/>
      <c r="E513" s="327">
        <f>IF(C513=0,(B513*1*D513)/1000,IF(C513=" ",(B513*1*D513)/1000,(B513*C513*D513)/1000))</f>
        <v>0</v>
      </c>
      <c r="F513" s="328"/>
    </row>
    <row r="514" spans="1:6" ht="15" hidden="1" customHeight="1" x14ac:dyDescent="0.2">
      <c r="A514" s="175" t="s">
        <v>7</v>
      </c>
      <c r="B514" s="29"/>
      <c r="C514" s="88"/>
      <c r="D514" s="30"/>
      <c r="E514" s="327">
        <f>IF(C514=0,(B514*1*D514)/1000,IF(C514=" ",(B514*1*D514)/1000,(B514*C514*D514)/1000))</f>
        <v>0</v>
      </c>
      <c r="F514" s="328"/>
    </row>
    <row r="515" spans="1:6" ht="15" hidden="1" customHeight="1" x14ac:dyDescent="0.2">
      <c r="A515" s="175" t="s">
        <v>8</v>
      </c>
      <c r="B515" s="29"/>
      <c r="C515" s="88"/>
      <c r="D515" s="30"/>
      <c r="E515" s="327">
        <f>IF(C515=0,(B515*1*D515)/1000,IF(C515=" ",(B515*1*D515)/1000,(B515*C515*D515)/1000))</f>
        <v>0</v>
      </c>
      <c r="F515" s="328"/>
    </row>
    <row r="516" spans="1:6" ht="15" hidden="1" customHeight="1" thickBot="1" x14ac:dyDescent="0.25">
      <c r="A516" s="57" t="s">
        <v>9</v>
      </c>
      <c r="B516" s="135">
        <f>SUM(B513:B515)</f>
        <v>0</v>
      </c>
      <c r="C516" s="59"/>
      <c r="D516" s="60"/>
      <c r="E516" s="329">
        <f>SUM(E513:E515)</f>
        <v>0</v>
      </c>
      <c r="F516" s="330"/>
    </row>
    <row r="517" spans="1:6" ht="15" hidden="1" customHeight="1" thickTop="1" x14ac:dyDescent="0.2">
      <c r="B517" s="61"/>
    </row>
    <row r="518" spans="1:6" ht="15" hidden="1" customHeight="1" x14ac:dyDescent="0.25">
      <c r="A518" s="86" t="s">
        <v>64</v>
      </c>
      <c r="B518" s="61"/>
    </row>
    <row r="519" spans="1:6" ht="30" hidden="1" customHeight="1" x14ac:dyDescent="0.2">
      <c r="A519" s="160" t="s">
        <v>41</v>
      </c>
      <c r="B519" s="90" t="s">
        <v>1</v>
      </c>
      <c r="C519" s="87"/>
      <c r="D519" s="24" t="s">
        <v>3</v>
      </c>
      <c r="E519" s="331" t="s">
        <v>0</v>
      </c>
      <c r="F519" s="332"/>
    </row>
    <row r="520" spans="1:6" ht="15" hidden="1" customHeight="1" x14ac:dyDescent="0.2">
      <c r="A520" s="175" t="s">
        <v>4</v>
      </c>
      <c r="B520" s="29"/>
      <c r="C520" s="88"/>
      <c r="D520" s="30"/>
      <c r="E520" s="327">
        <f>IF(C520=0,(B520*1*D520)/1000,IF(C520=" ",(B520*1*D520)/1000,(B520*C520*D520)/1000))</f>
        <v>0</v>
      </c>
      <c r="F520" s="328"/>
    </row>
    <row r="521" spans="1:6" ht="15" hidden="1" customHeight="1" x14ac:dyDescent="0.2">
      <c r="A521" s="175" t="s">
        <v>7</v>
      </c>
      <c r="B521" s="29"/>
      <c r="C521" s="88"/>
      <c r="D521" s="30"/>
      <c r="E521" s="327">
        <f>IF(C521=0,(B521*1*D521)/1000,IF(C521=" ",(B521*1*D521)/1000,(B521*C521*D521)/1000))</f>
        <v>0</v>
      </c>
      <c r="F521" s="328"/>
    </row>
    <row r="522" spans="1:6" ht="15" hidden="1" customHeight="1" x14ac:dyDescent="0.2">
      <c r="A522" s="175" t="s">
        <v>8</v>
      </c>
      <c r="B522" s="29"/>
      <c r="C522" s="88"/>
      <c r="D522" s="30"/>
      <c r="E522" s="327">
        <f>IF(C522=0,(B522*1*D522)/1000,IF(C522=" ",(B522*1*D522)/1000,(B522*C522*D522)/1000))</f>
        <v>0</v>
      </c>
      <c r="F522" s="328"/>
    </row>
    <row r="523" spans="1:6" ht="15" hidden="1" customHeight="1" thickBot="1" x14ac:dyDescent="0.25">
      <c r="A523" s="57" t="s">
        <v>9</v>
      </c>
      <c r="B523" s="135">
        <f>SUM(B520:B522)</f>
        <v>0</v>
      </c>
      <c r="C523" s="59"/>
      <c r="D523" s="60"/>
      <c r="E523" s="329">
        <f>SUM(E520:E522)</f>
        <v>0</v>
      </c>
      <c r="F523" s="330"/>
    </row>
    <row r="524" spans="1:6" ht="15" hidden="1" customHeight="1" thickTop="1" thickBot="1" x14ac:dyDescent="0.25"/>
    <row r="525" spans="1:6" ht="18" hidden="1" customHeight="1" thickBot="1" x14ac:dyDescent="0.3">
      <c r="A525" s="54" t="s">
        <v>49</v>
      </c>
      <c r="E525" s="124">
        <f>E509+E516+E523</f>
        <v>0</v>
      </c>
    </row>
    <row r="526" spans="1:6" ht="6" hidden="1" customHeight="1" thickBot="1" x14ac:dyDescent="0.3">
      <c r="A526" s="54"/>
    </row>
    <row r="527" spans="1:6" ht="18" hidden="1" customHeight="1" thickBot="1" x14ac:dyDescent="0.3">
      <c r="A527" s="54" t="s">
        <v>50</v>
      </c>
      <c r="E527" s="124">
        <f>B509+B516+B523</f>
        <v>0</v>
      </c>
    </row>
    <row r="528" spans="1:6" ht="15" customHeight="1" x14ac:dyDescent="0.2"/>
    <row r="529" spans="1:19" ht="15" customHeight="1" x14ac:dyDescent="0.25">
      <c r="A529" s="305" t="s">
        <v>88</v>
      </c>
      <c r="B529" s="305"/>
      <c r="C529" s="304"/>
      <c r="D529" s="304"/>
      <c r="E529" s="304"/>
      <c r="F529" s="304"/>
      <c r="G529" s="304"/>
      <c r="H529" s="304"/>
      <c r="I529" s="304"/>
      <c r="J529" s="304"/>
      <c r="K529" s="304"/>
      <c r="L529" s="306"/>
      <c r="M529" s="307"/>
      <c r="N529" s="307"/>
      <c r="O529" s="307"/>
      <c r="P529" s="307"/>
      <c r="Q529" s="307"/>
      <c r="R529" s="307"/>
      <c r="S529" s="307"/>
    </row>
    <row r="530" spans="1:19" ht="5.0999999999999996" customHeight="1" x14ac:dyDescent="0.25">
      <c r="A530" s="54"/>
    </row>
    <row r="531" spans="1:19" ht="19.5" thickBot="1" x14ac:dyDescent="0.35">
      <c r="A531" s="272" t="s">
        <v>201</v>
      </c>
      <c r="E531" s="92"/>
      <c r="F531" s="9"/>
      <c r="G531" s="9"/>
      <c r="H531" s="9"/>
      <c r="I531" s="9"/>
      <c r="J531" s="9"/>
      <c r="K531" s="9"/>
      <c r="L531" s="93"/>
    </row>
    <row r="532" spans="1:19" ht="27.75" customHeight="1" thickTop="1" x14ac:dyDescent="0.2">
      <c r="A532" s="160" t="s">
        <v>41</v>
      </c>
      <c r="B532" s="70" t="s">
        <v>1</v>
      </c>
      <c r="C532" s="24" t="s">
        <v>3</v>
      </c>
      <c r="D532" s="318" t="s">
        <v>153</v>
      </c>
      <c r="E532" s="318"/>
      <c r="F532" s="346" t="s">
        <v>156</v>
      </c>
      <c r="G532" s="338"/>
      <c r="H532" s="337" t="s">
        <v>161</v>
      </c>
      <c r="I532" s="338"/>
      <c r="J532" s="94"/>
      <c r="L532" s="95"/>
    </row>
    <row r="533" spans="1:19" ht="15" customHeight="1" x14ac:dyDescent="0.2">
      <c r="A533" s="175" t="s">
        <v>4</v>
      </c>
      <c r="B533" s="96"/>
      <c r="C533" s="299">
        <v>1.07</v>
      </c>
      <c r="D533" s="314">
        <f>+B533*C533/1000</f>
        <v>0</v>
      </c>
      <c r="E533" s="315"/>
      <c r="F533" s="333"/>
      <c r="G533" s="334"/>
      <c r="H533" s="349"/>
      <c r="I533" s="334"/>
      <c r="J533" s="98"/>
      <c r="L533" s="99"/>
    </row>
    <row r="534" spans="1:19" ht="15" customHeight="1" x14ac:dyDescent="0.2">
      <c r="A534" s="170" t="s">
        <v>76</v>
      </c>
      <c r="B534" s="96"/>
      <c r="C534" s="299">
        <v>1.07</v>
      </c>
      <c r="D534" s="314">
        <f t="shared" ref="D534:D554" si="9">+B534*C534/1000</f>
        <v>0</v>
      </c>
      <c r="E534" s="315"/>
      <c r="F534" s="333"/>
      <c r="G534" s="334"/>
      <c r="H534" s="349"/>
      <c r="I534" s="334"/>
      <c r="J534" s="101"/>
      <c r="K534" s="126"/>
      <c r="L534" s="93"/>
    </row>
    <row r="535" spans="1:19" ht="15" customHeight="1" x14ac:dyDescent="0.2">
      <c r="A535" s="170" t="s">
        <v>76</v>
      </c>
      <c r="B535" s="96"/>
      <c r="C535" s="299">
        <v>1.07</v>
      </c>
      <c r="D535" s="314">
        <f t="shared" si="9"/>
        <v>0</v>
      </c>
      <c r="E535" s="315"/>
      <c r="F535" s="333"/>
      <c r="G535" s="334"/>
      <c r="H535" s="349"/>
      <c r="I535" s="334"/>
      <c r="J535" s="101"/>
      <c r="K535" s="126"/>
      <c r="L535" s="95"/>
    </row>
    <row r="536" spans="1:19" ht="15" customHeight="1" x14ac:dyDescent="0.2">
      <c r="A536" s="175" t="s">
        <v>7</v>
      </c>
      <c r="B536" s="96"/>
      <c r="C536" s="299">
        <v>4.2699999999999996</v>
      </c>
      <c r="D536" s="314">
        <f t="shared" si="9"/>
        <v>0</v>
      </c>
      <c r="E536" s="315"/>
      <c r="F536" s="333"/>
      <c r="G536" s="334"/>
      <c r="H536" s="349"/>
      <c r="I536" s="334"/>
      <c r="L536" s="93"/>
    </row>
    <row r="537" spans="1:19" ht="15" customHeight="1" x14ac:dyDescent="0.2">
      <c r="A537" s="170" t="s">
        <v>68</v>
      </c>
      <c r="B537" s="96"/>
      <c r="C537" s="299">
        <v>4.2699999999999996</v>
      </c>
      <c r="D537" s="314">
        <f t="shared" si="9"/>
        <v>0</v>
      </c>
      <c r="E537" s="315"/>
      <c r="F537" s="333"/>
      <c r="G537" s="334"/>
      <c r="H537" s="349"/>
      <c r="I537" s="334"/>
      <c r="L537" s="95"/>
    </row>
    <row r="538" spans="1:19" ht="15" customHeight="1" x14ac:dyDescent="0.2">
      <c r="A538" s="170" t="s">
        <v>76</v>
      </c>
      <c r="B538" s="96"/>
      <c r="C538" s="299">
        <v>4.2699999999999996</v>
      </c>
      <c r="D538" s="314">
        <f t="shared" si="9"/>
        <v>0</v>
      </c>
      <c r="E538" s="315"/>
      <c r="F538" s="333"/>
      <c r="G538" s="334"/>
      <c r="H538" s="349"/>
      <c r="I538" s="334"/>
      <c r="J538" s="94"/>
      <c r="L538" s="95"/>
    </row>
    <row r="539" spans="1:19" ht="15" customHeight="1" x14ac:dyDescent="0.2">
      <c r="A539" s="170" t="s">
        <v>76</v>
      </c>
      <c r="B539" s="96"/>
      <c r="C539" s="299">
        <v>4.2699999999999996</v>
      </c>
      <c r="D539" s="314">
        <f t="shared" si="9"/>
        <v>0</v>
      </c>
      <c r="E539" s="315"/>
      <c r="F539" s="333"/>
      <c r="G539" s="334"/>
      <c r="H539" s="349"/>
      <c r="I539" s="334"/>
      <c r="J539" s="98"/>
      <c r="L539" s="93"/>
    </row>
    <row r="540" spans="1:19" ht="15" customHeight="1" x14ac:dyDescent="0.2">
      <c r="A540" s="175" t="s">
        <v>72</v>
      </c>
      <c r="B540" s="96"/>
      <c r="C540" s="299">
        <v>4.2699999999999996</v>
      </c>
      <c r="D540" s="314">
        <f t="shared" si="9"/>
        <v>0</v>
      </c>
      <c r="E540" s="315"/>
      <c r="F540" s="333"/>
      <c r="G540" s="334"/>
      <c r="H540" s="349"/>
      <c r="I540" s="334"/>
      <c r="J540" s="98"/>
      <c r="L540" s="93"/>
    </row>
    <row r="541" spans="1:19" ht="15" customHeight="1" x14ac:dyDescent="0.2">
      <c r="A541" s="170" t="s">
        <v>76</v>
      </c>
      <c r="B541" s="96"/>
      <c r="C541" s="299">
        <v>4.2699999999999996</v>
      </c>
      <c r="D541" s="314">
        <f t="shared" si="9"/>
        <v>0</v>
      </c>
      <c r="E541" s="315"/>
      <c r="F541" s="333"/>
      <c r="G541" s="334"/>
      <c r="H541" s="349"/>
      <c r="I541" s="334"/>
      <c r="J541" s="98"/>
      <c r="L541" s="95"/>
    </row>
    <row r="542" spans="1:19" ht="15" customHeight="1" x14ac:dyDescent="0.2">
      <c r="A542" s="170" t="s">
        <v>76</v>
      </c>
      <c r="B542" s="96"/>
      <c r="C542" s="299">
        <v>4.2699999999999996</v>
      </c>
      <c r="D542" s="314">
        <f t="shared" si="9"/>
        <v>0</v>
      </c>
      <c r="E542" s="315"/>
      <c r="F542" s="333"/>
      <c r="G542" s="334"/>
      <c r="H542" s="349"/>
      <c r="I542" s="334"/>
      <c r="J542" s="98"/>
      <c r="L542" s="93"/>
    </row>
    <row r="543" spans="1:19" ht="15" customHeight="1" x14ac:dyDescent="0.2">
      <c r="A543" s="175" t="s">
        <v>73</v>
      </c>
      <c r="B543" s="96"/>
      <c r="C543" s="299">
        <v>4.2699999999999996</v>
      </c>
      <c r="D543" s="314">
        <f t="shared" si="9"/>
        <v>0</v>
      </c>
      <c r="E543" s="315"/>
      <c r="F543" s="333"/>
      <c r="G543" s="334"/>
      <c r="H543" s="349"/>
      <c r="I543" s="334"/>
      <c r="J543" s="98"/>
      <c r="L543" s="95"/>
    </row>
    <row r="544" spans="1:19" ht="15" customHeight="1" x14ac:dyDescent="0.2">
      <c r="A544" s="170" t="s">
        <v>76</v>
      </c>
      <c r="B544" s="96"/>
      <c r="C544" s="299">
        <v>4.2699999999999996</v>
      </c>
      <c r="D544" s="314">
        <f t="shared" si="9"/>
        <v>0</v>
      </c>
      <c r="E544" s="315"/>
      <c r="F544" s="333"/>
      <c r="G544" s="334"/>
      <c r="H544" s="349"/>
      <c r="I544" s="334"/>
      <c r="J544" s="98"/>
      <c r="L544" s="93"/>
    </row>
    <row r="545" spans="1:12" ht="15" customHeight="1" x14ac:dyDescent="0.2">
      <c r="A545" s="170" t="s">
        <v>76</v>
      </c>
      <c r="B545" s="96"/>
      <c r="C545" s="299">
        <v>4.2699999999999996</v>
      </c>
      <c r="D545" s="314">
        <f t="shared" si="9"/>
        <v>0</v>
      </c>
      <c r="E545" s="315"/>
      <c r="F545" s="333"/>
      <c r="G545" s="334"/>
      <c r="H545" s="349"/>
      <c r="I545" s="334"/>
      <c r="J545" s="98"/>
      <c r="L545" s="93"/>
    </row>
    <row r="546" spans="1:12" ht="15" customHeight="1" x14ac:dyDescent="0.2">
      <c r="A546" s="170" t="s">
        <v>8</v>
      </c>
      <c r="B546" s="96"/>
      <c r="C546" s="299">
        <v>6.37</v>
      </c>
      <c r="D546" s="314">
        <f t="shared" si="9"/>
        <v>0</v>
      </c>
      <c r="E546" s="315"/>
      <c r="F546" s="333"/>
      <c r="G546" s="334"/>
      <c r="H546" s="349"/>
      <c r="I546" s="334"/>
      <c r="J546" s="98"/>
      <c r="L546" s="93"/>
    </row>
    <row r="547" spans="1:12" ht="15" customHeight="1" x14ac:dyDescent="0.2">
      <c r="A547" s="170" t="s">
        <v>99</v>
      </c>
      <c r="B547" s="96"/>
      <c r="C547" s="299">
        <v>6.37</v>
      </c>
      <c r="D547" s="314">
        <f t="shared" si="9"/>
        <v>0</v>
      </c>
      <c r="E547" s="315"/>
      <c r="F547" s="333"/>
      <c r="G547" s="334"/>
      <c r="H547" s="349"/>
      <c r="I547" s="334"/>
      <c r="J547" s="98"/>
      <c r="L547" s="93"/>
    </row>
    <row r="548" spans="1:12" ht="15" customHeight="1" x14ac:dyDescent="0.2">
      <c r="A548" s="170" t="s">
        <v>71</v>
      </c>
      <c r="B548" s="96"/>
      <c r="C548" s="299">
        <v>6.37</v>
      </c>
      <c r="D548" s="314">
        <f t="shared" si="9"/>
        <v>0</v>
      </c>
      <c r="E548" s="315"/>
      <c r="F548" s="333"/>
      <c r="G548" s="334"/>
      <c r="H548" s="349"/>
      <c r="I548" s="334"/>
      <c r="J548" s="98"/>
      <c r="L548" s="93"/>
    </row>
    <row r="549" spans="1:12" ht="15" customHeight="1" x14ac:dyDescent="0.2">
      <c r="A549" s="170" t="s">
        <v>106</v>
      </c>
      <c r="B549" s="96"/>
      <c r="C549" s="299">
        <v>6.37</v>
      </c>
      <c r="D549" s="314">
        <f t="shared" si="9"/>
        <v>0</v>
      </c>
      <c r="E549" s="315"/>
      <c r="F549" s="333"/>
      <c r="G549" s="334"/>
      <c r="H549" s="349"/>
      <c r="I549" s="334"/>
      <c r="J549" s="98"/>
      <c r="L549" s="93"/>
    </row>
    <row r="550" spans="1:12" ht="15" customHeight="1" x14ac:dyDescent="0.2">
      <c r="A550" s="170" t="s">
        <v>100</v>
      </c>
      <c r="B550" s="96"/>
      <c r="C550" s="299">
        <v>6.37</v>
      </c>
      <c r="D550" s="314">
        <f t="shared" si="9"/>
        <v>0</v>
      </c>
      <c r="E550" s="315"/>
      <c r="F550" s="333"/>
      <c r="G550" s="334"/>
      <c r="H550" s="349"/>
      <c r="I550" s="334"/>
      <c r="J550" s="98"/>
      <c r="L550" s="93"/>
    </row>
    <row r="551" spans="1:12" ht="15" customHeight="1" x14ac:dyDescent="0.2">
      <c r="A551" s="170" t="s">
        <v>69</v>
      </c>
      <c r="B551" s="96"/>
      <c r="C551" s="299">
        <v>7.49</v>
      </c>
      <c r="D551" s="314">
        <f t="shared" si="9"/>
        <v>0</v>
      </c>
      <c r="E551" s="315"/>
      <c r="F551" s="333"/>
      <c r="G551" s="334"/>
      <c r="H551" s="349"/>
      <c r="I551" s="334"/>
      <c r="J551" s="98"/>
      <c r="L551" s="95"/>
    </row>
    <row r="552" spans="1:12" ht="15" customHeight="1" x14ac:dyDescent="0.2">
      <c r="A552" s="170" t="s">
        <v>75</v>
      </c>
      <c r="B552" s="96"/>
      <c r="C552" s="299">
        <v>7.49</v>
      </c>
      <c r="D552" s="314">
        <f t="shared" si="9"/>
        <v>0</v>
      </c>
      <c r="E552" s="315"/>
      <c r="F552" s="333"/>
      <c r="G552" s="334"/>
      <c r="H552" s="349"/>
      <c r="I552" s="334"/>
      <c r="J552" s="98"/>
      <c r="L552" s="95"/>
    </row>
    <row r="553" spans="1:12" ht="15" customHeight="1" x14ac:dyDescent="0.2">
      <c r="A553" s="170" t="s">
        <v>76</v>
      </c>
      <c r="B553" s="96"/>
      <c r="C553" s="299">
        <v>7.49</v>
      </c>
      <c r="D553" s="314">
        <f t="shared" si="9"/>
        <v>0</v>
      </c>
      <c r="E553" s="315"/>
      <c r="F553" s="333"/>
      <c r="G553" s="334"/>
      <c r="H553" s="349"/>
      <c r="I553" s="334"/>
      <c r="J553" s="98"/>
      <c r="L553" s="93"/>
    </row>
    <row r="554" spans="1:12" ht="15" customHeight="1" x14ac:dyDescent="0.2">
      <c r="A554" s="170" t="s">
        <v>76</v>
      </c>
      <c r="B554" s="96"/>
      <c r="C554" s="299">
        <v>7.49</v>
      </c>
      <c r="D554" s="314">
        <f t="shared" si="9"/>
        <v>0</v>
      </c>
      <c r="E554" s="315"/>
      <c r="F554" s="333"/>
      <c r="G554" s="334"/>
      <c r="H554" s="349"/>
      <c r="I554" s="334"/>
      <c r="J554" s="98"/>
      <c r="L554" s="93"/>
    </row>
    <row r="555" spans="1:12" ht="5.0999999999999996" customHeight="1" x14ac:dyDescent="0.2">
      <c r="A555" s="176"/>
      <c r="B555" s="102"/>
      <c r="C555" s="103"/>
      <c r="D555" s="316"/>
      <c r="E555" s="317"/>
      <c r="F555" s="350"/>
      <c r="G555" s="351"/>
      <c r="H555" s="352"/>
      <c r="I555" s="351"/>
      <c r="J555" s="98"/>
      <c r="L555" s="93"/>
    </row>
    <row r="556" spans="1:12" ht="15" customHeight="1" x14ac:dyDescent="0.2">
      <c r="A556" s="170" t="s">
        <v>54</v>
      </c>
      <c r="B556" s="300">
        <f>SUM(B533:B535)</f>
        <v>0</v>
      </c>
      <c r="C556" s="104"/>
      <c r="D556" s="314">
        <f>SUM(D533:E535)</f>
        <v>0</v>
      </c>
      <c r="E556" s="315"/>
      <c r="F556" s="347">
        <f>SUM(F533:G535)</f>
        <v>0</v>
      </c>
      <c r="G556" s="348"/>
      <c r="H556" s="353">
        <f>SUM(H533:I535)</f>
        <v>0</v>
      </c>
      <c r="I556" s="348"/>
      <c r="J556" s="98"/>
      <c r="L556" s="95"/>
    </row>
    <row r="557" spans="1:12" ht="15" customHeight="1" x14ac:dyDescent="0.2">
      <c r="A557" s="170" t="s">
        <v>30</v>
      </c>
      <c r="B557" s="300">
        <f>SUM(B536:B545)</f>
        <v>0</v>
      </c>
      <c r="C557" s="104"/>
      <c r="D557" s="320">
        <f>SUM(D536:E545)</f>
        <v>0</v>
      </c>
      <c r="E557" s="321"/>
      <c r="F557" s="335">
        <f>SUM(F536:G545)</f>
        <v>0</v>
      </c>
      <c r="G557" s="336"/>
      <c r="H557" s="354">
        <f>SUM(H536:I545)</f>
        <v>0</v>
      </c>
      <c r="I557" s="336"/>
      <c r="J557" s="98"/>
      <c r="L557" s="93"/>
    </row>
    <row r="558" spans="1:12" ht="15" customHeight="1" x14ac:dyDescent="0.2">
      <c r="A558" s="170" t="s">
        <v>35</v>
      </c>
      <c r="B558" s="300">
        <f>SUM(B546:B550)</f>
        <v>0</v>
      </c>
      <c r="C558" s="104"/>
      <c r="D558" s="320">
        <f>SUM(D546:E550)</f>
        <v>0</v>
      </c>
      <c r="E558" s="321"/>
      <c r="F558" s="335">
        <f>SUM(F546:G550)</f>
        <v>0</v>
      </c>
      <c r="G558" s="336"/>
      <c r="H558" s="354">
        <f>SUM(H546:I550)</f>
        <v>0</v>
      </c>
      <c r="I558" s="336"/>
      <c r="J558" s="98"/>
    </row>
    <row r="559" spans="1:12" ht="15" customHeight="1" x14ac:dyDescent="0.2">
      <c r="A559" s="170" t="s">
        <v>70</v>
      </c>
      <c r="B559" s="300">
        <f>SUM(B551:B554)</f>
        <v>0</v>
      </c>
      <c r="C559" s="104"/>
      <c r="D559" s="320">
        <f>SUM(D551:E554)</f>
        <v>0</v>
      </c>
      <c r="E559" s="321"/>
      <c r="F559" s="335">
        <f>SUM(F551:G554)</f>
        <v>0</v>
      </c>
      <c r="G559" s="336"/>
      <c r="H559" s="354">
        <f>SUM(H551:I554)</f>
        <v>0</v>
      </c>
      <c r="I559" s="336"/>
      <c r="J559" s="98"/>
    </row>
    <row r="560" spans="1:12" ht="15" customHeight="1" thickBot="1" x14ac:dyDescent="0.25">
      <c r="A560" s="69" t="s">
        <v>55</v>
      </c>
      <c r="B560" s="301">
        <f>SUM(B556:B559)</f>
        <v>0</v>
      </c>
      <c r="C560" s="105"/>
      <c r="D560" s="320">
        <f>SUM(D556:E559)</f>
        <v>0</v>
      </c>
      <c r="E560" s="321"/>
      <c r="F560" s="355">
        <f>SUM(F556:G559)</f>
        <v>0</v>
      </c>
      <c r="G560" s="356"/>
      <c r="H560" s="357">
        <f>SUM(H556:I559)</f>
        <v>0</v>
      </c>
      <c r="I560" s="356"/>
      <c r="J560" s="98"/>
    </row>
    <row r="561" spans="1:11" ht="15" customHeight="1" thickTop="1" x14ac:dyDescent="0.2">
      <c r="D561" s="15"/>
      <c r="E561" s="322"/>
      <c r="F561" s="322"/>
    </row>
    <row r="562" spans="1:11" ht="15" hidden="1" customHeight="1" x14ac:dyDescent="0.3">
      <c r="D562" s="15"/>
      <c r="E562" s="139"/>
      <c r="F562" s="140"/>
      <c r="G562" s="9"/>
      <c r="H562" s="9"/>
      <c r="I562" s="9"/>
      <c r="J562" s="9"/>
      <c r="K562" s="9"/>
    </row>
    <row r="563" spans="1:11" ht="19.5" thickBot="1" x14ac:dyDescent="0.35">
      <c r="A563" s="272" t="s">
        <v>201</v>
      </c>
      <c r="D563" s="15"/>
      <c r="E563" s="139"/>
      <c r="F563" s="140"/>
      <c r="G563" s="9"/>
      <c r="H563" s="106"/>
    </row>
    <row r="564" spans="1:11" ht="24.75" customHeight="1" thickTop="1" x14ac:dyDescent="0.2">
      <c r="A564" s="160" t="s">
        <v>41</v>
      </c>
      <c r="B564" s="70" t="s">
        <v>1</v>
      </c>
      <c r="C564" s="24" t="s">
        <v>3</v>
      </c>
      <c r="D564" s="318" t="s">
        <v>153</v>
      </c>
      <c r="E564" s="318"/>
      <c r="F564" s="346" t="s">
        <v>156</v>
      </c>
      <c r="G564" s="338"/>
      <c r="H564" s="346" t="s">
        <v>161</v>
      </c>
      <c r="I564" s="338"/>
      <c r="J564" s="98"/>
    </row>
    <row r="565" spans="1:11" ht="15" customHeight="1" x14ac:dyDescent="0.2">
      <c r="A565" s="175" t="s">
        <v>4</v>
      </c>
      <c r="B565" s="96"/>
      <c r="C565" s="299">
        <v>1.07</v>
      </c>
      <c r="D565" s="314">
        <f t="shared" ref="D565:D586" si="10">+B565*C565/1000</f>
        <v>0</v>
      </c>
      <c r="E565" s="315"/>
      <c r="F565" s="333"/>
      <c r="G565" s="334"/>
      <c r="H565" s="333"/>
      <c r="I565" s="334"/>
      <c r="J565" s="100"/>
      <c r="K565" s="126"/>
    </row>
    <row r="566" spans="1:11" ht="15" customHeight="1" x14ac:dyDescent="0.2">
      <c r="A566" s="170" t="s">
        <v>76</v>
      </c>
      <c r="B566" s="96"/>
      <c r="C566" s="299">
        <v>1.07</v>
      </c>
      <c r="D566" s="314">
        <f t="shared" si="10"/>
        <v>0</v>
      </c>
      <c r="E566" s="315"/>
      <c r="F566" s="333"/>
      <c r="G566" s="334"/>
      <c r="H566" s="333"/>
      <c r="I566" s="334"/>
      <c r="J566" s="100"/>
      <c r="K566" s="126"/>
    </row>
    <row r="567" spans="1:11" ht="15" customHeight="1" x14ac:dyDescent="0.2">
      <c r="A567" s="170" t="s">
        <v>76</v>
      </c>
      <c r="B567" s="96"/>
      <c r="C567" s="299">
        <v>1.07</v>
      </c>
      <c r="D567" s="314">
        <f t="shared" si="10"/>
        <v>0</v>
      </c>
      <c r="E567" s="315"/>
      <c r="F567" s="333"/>
      <c r="G567" s="334"/>
      <c r="H567" s="333"/>
      <c r="I567" s="334"/>
    </row>
    <row r="568" spans="1:11" ht="15" customHeight="1" x14ac:dyDescent="0.2">
      <c r="A568" s="175" t="s">
        <v>7</v>
      </c>
      <c r="B568" s="96"/>
      <c r="C568" s="299">
        <v>4.2699999999999996</v>
      </c>
      <c r="D568" s="314">
        <f t="shared" si="10"/>
        <v>0</v>
      </c>
      <c r="E568" s="315"/>
      <c r="F568" s="333"/>
      <c r="G568" s="334"/>
      <c r="H568" s="333"/>
      <c r="I568" s="334"/>
      <c r="J568" s="94"/>
    </row>
    <row r="569" spans="1:11" ht="15" customHeight="1" x14ac:dyDescent="0.2">
      <c r="A569" s="170" t="s">
        <v>68</v>
      </c>
      <c r="B569" s="96"/>
      <c r="C569" s="299">
        <v>4.2699999999999996</v>
      </c>
      <c r="D569" s="314">
        <f t="shared" si="10"/>
        <v>0</v>
      </c>
      <c r="E569" s="315"/>
      <c r="F569" s="333"/>
      <c r="G569" s="334"/>
      <c r="H569" s="333"/>
      <c r="I569" s="334"/>
      <c r="J569" s="94"/>
    </row>
    <row r="570" spans="1:11" ht="15" customHeight="1" x14ac:dyDescent="0.2">
      <c r="A570" s="170" t="s">
        <v>76</v>
      </c>
      <c r="B570" s="96"/>
      <c r="C570" s="299">
        <v>4.2699999999999996</v>
      </c>
      <c r="D570" s="314">
        <f t="shared" si="10"/>
        <v>0</v>
      </c>
      <c r="E570" s="315"/>
      <c r="F570" s="333"/>
      <c r="G570" s="334"/>
      <c r="H570" s="333"/>
      <c r="I570" s="334"/>
      <c r="J570" s="98"/>
    </row>
    <row r="571" spans="1:11" ht="15" customHeight="1" x14ac:dyDescent="0.2">
      <c r="A571" s="170" t="s">
        <v>76</v>
      </c>
      <c r="B571" s="96"/>
      <c r="C571" s="299">
        <v>4.2699999999999996</v>
      </c>
      <c r="D571" s="314">
        <f t="shared" si="10"/>
        <v>0</v>
      </c>
      <c r="E571" s="315"/>
      <c r="F571" s="333"/>
      <c r="G571" s="334"/>
      <c r="H571" s="333"/>
      <c r="I571" s="334"/>
      <c r="K571" s="127"/>
    </row>
    <row r="572" spans="1:11" ht="15" customHeight="1" x14ac:dyDescent="0.2">
      <c r="A572" s="175" t="s">
        <v>72</v>
      </c>
      <c r="B572" s="96"/>
      <c r="C572" s="299">
        <v>4.2699999999999996</v>
      </c>
      <c r="D572" s="314">
        <f t="shared" si="10"/>
        <v>0</v>
      </c>
      <c r="E572" s="315"/>
      <c r="F572" s="333"/>
      <c r="G572" s="334"/>
      <c r="H572" s="333"/>
      <c r="I572" s="334"/>
      <c r="K572" s="94"/>
    </row>
    <row r="573" spans="1:11" ht="15" customHeight="1" x14ac:dyDescent="0.2">
      <c r="A573" s="170" t="s">
        <v>76</v>
      </c>
      <c r="B573" s="96"/>
      <c r="C573" s="299">
        <v>4.2699999999999996</v>
      </c>
      <c r="D573" s="314">
        <f t="shared" si="10"/>
        <v>0</v>
      </c>
      <c r="E573" s="315"/>
      <c r="F573" s="333"/>
      <c r="G573" s="334"/>
      <c r="H573" s="333"/>
      <c r="I573" s="334"/>
      <c r="K573" s="94"/>
    </row>
    <row r="574" spans="1:11" ht="15" customHeight="1" x14ac:dyDescent="0.2">
      <c r="A574" s="170" t="s">
        <v>76</v>
      </c>
      <c r="B574" s="96"/>
      <c r="C574" s="299">
        <v>4.2699999999999996</v>
      </c>
      <c r="D574" s="314">
        <f t="shared" si="10"/>
        <v>0</v>
      </c>
      <c r="E574" s="315"/>
      <c r="F574" s="333"/>
      <c r="G574" s="334"/>
      <c r="H574" s="333"/>
      <c r="I574" s="334"/>
      <c r="J574" s="107"/>
      <c r="K574" s="94"/>
    </row>
    <row r="575" spans="1:11" ht="15" customHeight="1" x14ac:dyDescent="0.2">
      <c r="A575" s="175" t="s">
        <v>73</v>
      </c>
      <c r="B575" s="96"/>
      <c r="C575" s="299">
        <v>4.2699999999999996</v>
      </c>
      <c r="D575" s="314">
        <f t="shared" si="10"/>
        <v>0</v>
      </c>
      <c r="E575" s="315"/>
      <c r="F575" s="333"/>
      <c r="G575" s="334"/>
      <c r="H575" s="333"/>
      <c r="I575" s="334"/>
      <c r="J575" s="107"/>
      <c r="K575" s="94"/>
    </row>
    <row r="576" spans="1:11" ht="15" customHeight="1" x14ac:dyDescent="0.2">
      <c r="A576" s="170" t="s">
        <v>76</v>
      </c>
      <c r="B576" s="96"/>
      <c r="C576" s="299">
        <v>4.2699999999999996</v>
      </c>
      <c r="D576" s="314">
        <f t="shared" si="10"/>
        <v>0</v>
      </c>
      <c r="E576" s="315"/>
      <c r="F576" s="333"/>
      <c r="G576" s="334"/>
      <c r="H576" s="333"/>
      <c r="I576" s="334"/>
      <c r="J576" s="108"/>
      <c r="K576" s="108"/>
    </row>
    <row r="577" spans="1:11" ht="15" customHeight="1" x14ac:dyDescent="0.2">
      <c r="A577" s="170" t="s">
        <v>76</v>
      </c>
      <c r="B577" s="96"/>
      <c r="C577" s="299">
        <v>4.2699999999999996</v>
      </c>
      <c r="D577" s="314">
        <f t="shared" si="10"/>
        <v>0</v>
      </c>
      <c r="E577" s="315"/>
      <c r="F577" s="333"/>
      <c r="G577" s="334"/>
      <c r="H577" s="333"/>
      <c r="I577" s="334"/>
      <c r="J577" s="109"/>
      <c r="K577" s="110"/>
    </row>
    <row r="578" spans="1:11" ht="15" customHeight="1" x14ac:dyDescent="0.2">
      <c r="A578" s="170" t="s">
        <v>8</v>
      </c>
      <c r="B578" s="96"/>
      <c r="C578" s="299">
        <v>6.37</v>
      </c>
      <c r="D578" s="314">
        <f t="shared" si="10"/>
        <v>0</v>
      </c>
      <c r="E578" s="315"/>
      <c r="F578" s="333"/>
      <c r="G578" s="334"/>
      <c r="H578" s="333"/>
      <c r="I578" s="334"/>
      <c r="J578" s="98"/>
      <c r="K578" s="128"/>
    </row>
    <row r="579" spans="1:11" ht="15" customHeight="1" x14ac:dyDescent="0.2">
      <c r="A579" s="170" t="s">
        <v>99</v>
      </c>
      <c r="B579" s="96"/>
      <c r="C579" s="299">
        <v>6.37</v>
      </c>
      <c r="D579" s="314">
        <f t="shared" si="10"/>
        <v>0</v>
      </c>
      <c r="E579" s="315"/>
      <c r="F579" s="333"/>
      <c r="G579" s="334"/>
      <c r="H579" s="333"/>
      <c r="I579" s="334"/>
      <c r="J579" s="110"/>
      <c r="K579" s="127"/>
    </row>
    <row r="580" spans="1:11" ht="15" customHeight="1" x14ac:dyDescent="0.2">
      <c r="A580" s="170" t="s">
        <v>71</v>
      </c>
      <c r="B580" s="96"/>
      <c r="C580" s="299">
        <v>6.37</v>
      </c>
      <c r="D580" s="314">
        <f t="shared" si="10"/>
        <v>0</v>
      </c>
      <c r="E580" s="315"/>
      <c r="F580" s="333"/>
      <c r="G580" s="334"/>
      <c r="H580" s="333"/>
      <c r="I580" s="334"/>
      <c r="J580" s="110"/>
      <c r="K580" s="94"/>
    </row>
    <row r="581" spans="1:11" ht="15" customHeight="1" x14ac:dyDescent="0.2">
      <c r="A581" s="170" t="s">
        <v>106</v>
      </c>
      <c r="B581" s="96"/>
      <c r="C581" s="299">
        <v>6.37</v>
      </c>
      <c r="D581" s="314">
        <f t="shared" si="10"/>
        <v>0</v>
      </c>
      <c r="E581" s="315"/>
      <c r="F581" s="333"/>
      <c r="G581" s="334"/>
      <c r="H581" s="333"/>
      <c r="I581" s="334"/>
      <c r="J581" s="110"/>
      <c r="K581" s="94"/>
    </row>
    <row r="582" spans="1:11" ht="15" customHeight="1" x14ac:dyDescent="0.2">
      <c r="A582" s="170" t="s">
        <v>100</v>
      </c>
      <c r="B582" s="96"/>
      <c r="C582" s="299">
        <v>6.37</v>
      </c>
      <c r="D582" s="314">
        <f t="shared" si="10"/>
        <v>0</v>
      </c>
      <c r="E582" s="315"/>
      <c r="F582" s="333"/>
      <c r="G582" s="334"/>
      <c r="H582" s="333"/>
      <c r="I582" s="334"/>
      <c r="J582" s="110"/>
      <c r="K582" s="94"/>
    </row>
    <row r="583" spans="1:11" ht="15" customHeight="1" x14ac:dyDescent="0.2">
      <c r="A583" s="170" t="s">
        <v>69</v>
      </c>
      <c r="B583" s="96"/>
      <c r="C583" s="299">
        <v>7.49</v>
      </c>
      <c r="D583" s="314">
        <f t="shared" si="10"/>
        <v>0</v>
      </c>
      <c r="E583" s="315"/>
      <c r="F583" s="333"/>
      <c r="G583" s="334"/>
      <c r="H583" s="333"/>
      <c r="I583" s="334"/>
      <c r="J583" s="110"/>
      <c r="K583" s="94"/>
    </row>
    <row r="584" spans="1:11" ht="15" customHeight="1" x14ac:dyDescent="0.2">
      <c r="A584" s="170" t="s">
        <v>75</v>
      </c>
      <c r="B584" s="96"/>
      <c r="C584" s="299">
        <v>7.49</v>
      </c>
      <c r="D584" s="314">
        <f t="shared" si="10"/>
        <v>0</v>
      </c>
      <c r="E584" s="315"/>
      <c r="F584" s="333"/>
      <c r="G584" s="334"/>
      <c r="H584" s="333"/>
      <c r="I584" s="334"/>
    </row>
    <row r="585" spans="1:11" ht="15" customHeight="1" x14ac:dyDescent="0.2">
      <c r="A585" s="170" t="s">
        <v>76</v>
      </c>
      <c r="B585" s="96"/>
      <c r="C585" s="299">
        <v>7.49</v>
      </c>
      <c r="D585" s="314">
        <f t="shared" si="10"/>
        <v>0</v>
      </c>
      <c r="E585" s="315"/>
      <c r="F585" s="333"/>
      <c r="G585" s="334"/>
      <c r="H585" s="333"/>
      <c r="I585" s="334"/>
      <c r="J585" s="98"/>
      <c r="K585" s="128"/>
    </row>
    <row r="586" spans="1:11" ht="15" customHeight="1" x14ac:dyDescent="0.2">
      <c r="A586" s="170" t="s">
        <v>76</v>
      </c>
      <c r="B586" s="96"/>
      <c r="C586" s="299">
        <v>7.49</v>
      </c>
      <c r="D586" s="314">
        <f t="shared" si="10"/>
        <v>0</v>
      </c>
      <c r="E586" s="315"/>
      <c r="F586" s="333"/>
      <c r="G586" s="334"/>
      <c r="H586" s="333"/>
      <c r="I586" s="334"/>
      <c r="J586" s="110"/>
      <c r="K586" s="127"/>
    </row>
    <row r="587" spans="1:11" ht="5.0999999999999996" customHeight="1" x14ac:dyDescent="0.2">
      <c r="A587" s="176"/>
      <c r="B587" s="102"/>
      <c r="C587" s="103"/>
      <c r="D587" s="316"/>
      <c r="E587" s="317"/>
      <c r="F587" s="350"/>
      <c r="G587" s="351"/>
      <c r="H587" s="350"/>
      <c r="I587" s="351"/>
      <c r="J587" s="110"/>
      <c r="K587" s="94"/>
    </row>
    <row r="588" spans="1:11" ht="15" customHeight="1" x14ac:dyDescent="0.2">
      <c r="A588" s="170" t="s">
        <v>54</v>
      </c>
      <c r="B588" s="300">
        <f>SUM(B565:B567)</f>
        <v>0</v>
      </c>
      <c r="C588" s="104"/>
      <c r="D588" s="320">
        <f>SUM(D565:E567)</f>
        <v>0</v>
      </c>
      <c r="E588" s="321"/>
      <c r="F588" s="335">
        <f>SUM(F565:G567)</f>
        <v>0</v>
      </c>
      <c r="G588" s="336"/>
      <c r="H588" s="347">
        <f>SUM(H565:I567)</f>
        <v>0</v>
      </c>
      <c r="I588" s="348"/>
      <c r="J588" s="110"/>
      <c r="K588" s="94"/>
    </row>
    <row r="589" spans="1:11" ht="15" customHeight="1" x14ac:dyDescent="0.2">
      <c r="A589" s="170" t="s">
        <v>30</v>
      </c>
      <c r="B589" s="300">
        <f>SUM(B568:B577)</f>
        <v>0</v>
      </c>
      <c r="C589" s="104"/>
      <c r="D589" s="320">
        <f>SUM(D568:E577)</f>
        <v>0</v>
      </c>
      <c r="E589" s="321"/>
      <c r="F589" s="335">
        <f>SUM(F568:G577)</f>
        <v>0</v>
      </c>
      <c r="G589" s="336"/>
      <c r="H589" s="335">
        <f>SUM(H568:I577)</f>
        <v>0</v>
      </c>
      <c r="I589" s="336"/>
      <c r="J589" s="110"/>
      <c r="K589" s="94"/>
    </row>
    <row r="590" spans="1:11" ht="15" customHeight="1" x14ac:dyDescent="0.2">
      <c r="A590" s="170" t="s">
        <v>35</v>
      </c>
      <c r="B590" s="300">
        <f>SUM(B578:B582)</f>
        <v>0</v>
      </c>
      <c r="C590" s="104"/>
      <c r="D590" s="320">
        <f>SUM(D578:E582)</f>
        <v>0</v>
      </c>
      <c r="E590" s="321"/>
      <c r="F590" s="335">
        <f>SUM(F578:G582)</f>
        <v>0</v>
      </c>
      <c r="G590" s="336"/>
      <c r="H590" s="335">
        <f>SUM(H578:I582)</f>
        <v>0</v>
      </c>
      <c r="I590" s="336"/>
      <c r="J590" s="110"/>
      <c r="K590" s="94"/>
    </row>
    <row r="591" spans="1:11" ht="15" customHeight="1" x14ac:dyDescent="0.2">
      <c r="A591" s="170" t="s">
        <v>70</v>
      </c>
      <c r="B591" s="300">
        <f>SUM(B583:B586)</f>
        <v>0</v>
      </c>
      <c r="C591" s="104"/>
      <c r="D591" s="320">
        <f>SUM(D583:E586)</f>
        <v>0</v>
      </c>
      <c r="E591" s="321"/>
      <c r="F591" s="335">
        <f>SUM(F583:G586)</f>
        <v>0</v>
      </c>
      <c r="G591" s="336"/>
      <c r="H591" s="335">
        <f>SUM(H583:I586)</f>
        <v>0</v>
      </c>
      <c r="I591" s="336"/>
    </row>
    <row r="592" spans="1:11" ht="15" customHeight="1" thickBot="1" x14ac:dyDescent="0.25">
      <c r="A592" s="69" t="s">
        <v>55</v>
      </c>
      <c r="B592" s="301">
        <f>SUM(B588:B591)</f>
        <v>0</v>
      </c>
      <c r="C592" s="105"/>
      <c r="D592" s="320">
        <f>SUM(D588:E591)</f>
        <v>0</v>
      </c>
      <c r="E592" s="321"/>
      <c r="F592" s="355">
        <f>SUM(F588:G591)</f>
        <v>0</v>
      </c>
      <c r="G592" s="356"/>
      <c r="H592" s="355">
        <f>SUM(H588:I591)</f>
        <v>0</v>
      </c>
      <c r="I592" s="356"/>
    </row>
    <row r="593" spans="1:11" ht="15" hidden="1" customHeight="1" thickTop="1" x14ac:dyDescent="0.2">
      <c r="D593" s="15"/>
      <c r="E593" s="322"/>
      <c r="F593" s="322"/>
      <c r="H593" s="9"/>
      <c r="I593" s="9"/>
      <c r="J593" s="9"/>
      <c r="K593" s="9"/>
    </row>
    <row r="594" spans="1:11" ht="19.5" hidden="1" thickTop="1" x14ac:dyDescent="0.3">
      <c r="A594" s="91" t="s">
        <v>65</v>
      </c>
      <c r="D594" s="15"/>
      <c r="E594" s="141"/>
      <c r="F594" s="142"/>
      <c r="G594" s="9"/>
      <c r="H594" s="106"/>
    </row>
    <row r="595" spans="1:11" ht="27" hidden="1" customHeight="1" thickTop="1" x14ac:dyDescent="0.2">
      <c r="A595" s="160" t="s">
        <v>41</v>
      </c>
      <c r="B595" s="70" t="s">
        <v>1</v>
      </c>
      <c r="C595" s="24" t="s">
        <v>3</v>
      </c>
      <c r="D595" s="318" t="s">
        <v>0</v>
      </c>
      <c r="E595" s="318"/>
      <c r="F595" s="346" t="s">
        <v>156</v>
      </c>
      <c r="G595" s="338"/>
      <c r="H595" s="358" t="s">
        <v>161</v>
      </c>
      <c r="I595" s="359"/>
      <c r="J595" s="98"/>
    </row>
    <row r="596" spans="1:11" ht="15" hidden="1" customHeight="1" x14ac:dyDescent="0.2">
      <c r="A596" s="175" t="s">
        <v>4</v>
      </c>
      <c r="B596" s="96"/>
      <c r="C596" s="97">
        <v>1.43</v>
      </c>
      <c r="D596" s="310">
        <f t="shared" ref="D596:D618" si="11">+B596*C596/1000</f>
        <v>0</v>
      </c>
      <c r="E596" s="311"/>
      <c r="F596" s="333"/>
      <c r="G596" s="334"/>
      <c r="H596" s="360"/>
      <c r="I596" s="361"/>
      <c r="J596" s="100"/>
      <c r="K596" s="126"/>
    </row>
    <row r="597" spans="1:11" ht="15" hidden="1" customHeight="1" x14ac:dyDescent="0.2">
      <c r="A597" s="170" t="s">
        <v>76</v>
      </c>
      <c r="B597" s="96"/>
      <c r="C597" s="97">
        <v>1.43</v>
      </c>
      <c r="D597" s="310">
        <f t="shared" si="11"/>
        <v>0</v>
      </c>
      <c r="E597" s="311"/>
      <c r="F597" s="333"/>
      <c r="G597" s="334"/>
      <c r="H597" s="360"/>
      <c r="I597" s="361"/>
      <c r="J597" s="100"/>
      <c r="K597" s="126"/>
    </row>
    <row r="598" spans="1:11" ht="15" hidden="1" customHeight="1" x14ac:dyDescent="0.2">
      <c r="A598" s="170" t="s">
        <v>76</v>
      </c>
      <c r="B598" s="96"/>
      <c r="C598" s="97">
        <v>1.43</v>
      </c>
      <c r="D598" s="310">
        <f t="shared" si="11"/>
        <v>0</v>
      </c>
      <c r="E598" s="311"/>
      <c r="F598" s="333"/>
      <c r="G598" s="334"/>
      <c r="H598" s="360"/>
      <c r="I598" s="361"/>
    </row>
    <row r="599" spans="1:11" ht="15" hidden="1" customHeight="1" x14ac:dyDescent="0.2">
      <c r="A599" s="175" t="s">
        <v>7</v>
      </c>
      <c r="B599" s="96"/>
      <c r="C599" s="97">
        <v>4.12</v>
      </c>
      <c r="D599" s="310">
        <f t="shared" si="11"/>
        <v>0</v>
      </c>
      <c r="E599" s="311"/>
      <c r="F599" s="333"/>
      <c r="G599" s="334"/>
      <c r="H599" s="360"/>
      <c r="I599" s="361"/>
      <c r="J599" s="94"/>
    </row>
    <row r="600" spans="1:11" ht="15" hidden="1" customHeight="1" x14ac:dyDescent="0.2">
      <c r="A600" s="170" t="s">
        <v>68</v>
      </c>
      <c r="B600" s="96"/>
      <c r="C600" s="97">
        <v>4.12</v>
      </c>
      <c r="D600" s="310">
        <f t="shared" si="11"/>
        <v>0</v>
      </c>
      <c r="E600" s="311"/>
      <c r="F600" s="333"/>
      <c r="G600" s="334"/>
      <c r="H600" s="360"/>
      <c r="I600" s="361"/>
      <c r="J600" s="94"/>
    </row>
    <row r="601" spans="1:11" ht="15" hidden="1" customHeight="1" x14ac:dyDescent="0.2">
      <c r="A601" s="170" t="s">
        <v>76</v>
      </c>
      <c r="B601" s="96"/>
      <c r="C601" s="97">
        <v>4.12</v>
      </c>
      <c r="D601" s="310">
        <f t="shared" si="11"/>
        <v>0</v>
      </c>
      <c r="E601" s="311"/>
      <c r="F601" s="333"/>
      <c r="G601" s="334"/>
      <c r="H601" s="360"/>
      <c r="I601" s="361"/>
      <c r="J601" s="98"/>
    </row>
    <row r="602" spans="1:11" ht="15" hidden="1" customHeight="1" x14ac:dyDescent="0.2">
      <c r="A602" s="170" t="s">
        <v>76</v>
      </c>
      <c r="B602" s="96"/>
      <c r="C602" s="97">
        <v>4.12</v>
      </c>
      <c r="D602" s="310">
        <f t="shared" si="11"/>
        <v>0</v>
      </c>
      <c r="E602" s="311"/>
      <c r="F602" s="333"/>
      <c r="G602" s="334"/>
      <c r="H602" s="360"/>
      <c r="I602" s="361"/>
      <c r="K602" s="127"/>
    </row>
    <row r="603" spans="1:11" ht="15" hidden="1" customHeight="1" x14ac:dyDescent="0.2">
      <c r="A603" s="175" t="s">
        <v>72</v>
      </c>
      <c r="B603" s="96"/>
      <c r="C603" s="97">
        <v>4.12</v>
      </c>
      <c r="D603" s="310">
        <f t="shared" si="11"/>
        <v>0</v>
      </c>
      <c r="E603" s="311"/>
      <c r="F603" s="333"/>
      <c r="G603" s="334"/>
      <c r="H603" s="360"/>
      <c r="I603" s="361"/>
      <c r="K603" s="94"/>
    </row>
    <row r="604" spans="1:11" ht="15" hidden="1" customHeight="1" x14ac:dyDescent="0.2">
      <c r="A604" s="170" t="s">
        <v>76</v>
      </c>
      <c r="B604" s="96"/>
      <c r="C604" s="97">
        <v>4.12</v>
      </c>
      <c r="D604" s="310">
        <f t="shared" si="11"/>
        <v>0</v>
      </c>
      <c r="E604" s="311"/>
      <c r="F604" s="333"/>
      <c r="G604" s="334"/>
      <c r="H604" s="360"/>
      <c r="I604" s="361"/>
      <c r="K604" s="94"/>
    </row>
    <row r="605" spans="1:11" ht="15" hidden="1" customHeight="1" x14ac:dyDescent="0.2">
      <c r="A605" s="170" t="s">
        <v>76</v>
      </c>
      <c r="B605" s="96"/>
      <c r="C605" s="97">
        <v>4.12</v>
      </c>
      <c r="D605" s="310">
        <f t="shared" si="11"/>
        <v>0</v>
      </c>
      <c r="E605" s="311"/>
      <c r="F605" s="333"/>
      <c r="G605" s="334"/>
      <c r="H605" s="360"/>
      <c r="I605" s="361"/>
      <c r="J605" s="107"/>
      <c r="K605" s="94"/>
    </row>
    <row r="606" spans="1:11" ht="15" hidden="1" customHeight="1" x14ac:dyDescent="0.2">
      <c r="A606" s="175" t="s">
        <v>73</v>
      </c>
      <c r="B606" s="96"/>
      <c r="C606" s="97">
        <v>4.12</v>
      </c>
      <c r="D606" s="310">
        <f t="shared" si="11"/>
        <v>0</v>
      </c>
      <c r="E606" s="311"/>
      <c r="F606" s="333"/>
      <c r="G606" s="334"/>
      <c r="H606" s="360"/>
      <c r="I606" s="361"/>
      <c r="J606" s="107"/>
      <c r="K606" s="94"/>
    </row>
    <row r="607" spans="1:11" ht="15" hidden="1" customHeight="1" x14ac:dyDescent="0.2">
      <c r="A607" s="170" t="s">
        <v>76</v>
      </c>
      <c r="B607" s="96"/>
      <c r="C607" s="97">
        <v>4.12</v>
      </c>
      <c r="D607" s="310">
        <f t="shared" si="11"/>
        <v>0</v>
      </c>
      <c r="E607" s="311"/>
      <c r="F607" s="333"/>
      <c r="G607" s="334"/>
      <c r="H607" s="360"/>
      <c r="I607" s="361"/>
      <c r="J607" s="108"/>
      <c r="K607" s="108"/>
    </row>
    <row r="608" spans="1:11" ht="15" hidden="1" customHeight="1" x14ac:dyDescent="0.2">
      <c r="A608" s="170" t="s">
        <v>76</v>
      </c>
      <c r="B608" s="96"/>
      <c r="C608" s="97">
        <v>4.12</v>
      </c>
      <c r="D608" s="310">
        <f t="shared" si="11"/>
        <v>0</v>
      </c>
      <c r="E608" s="311"/>
      <c r="F608" s="333"/>
      <c r="G608" s="334"/>
      <c r="H608" s="360"/>
      <c r="I608" s="361"/>
      <c r="J608" s="109"/>
      <c r="K608" s="110"/>
    </row>
    <row r="609" spans="1:11" ht="15" hidden="1" customHeight="1" x14ac:dyDescent="0.2">
      <c r="A609" s="170" t="s">
        <v>8</v>
      </c>
      <c r="B609" s="96"/>
      <c r="C609" s="97">
        <v>6.27</v>
      </c>
      <c r="D609" s="310">
        <f t="shared" si="11"/>
        <v>0</v>
      </c>
      <c r="E609" s="311"/>
      <c r="F609" s="333"/>
      <c r="G609" s="334"/>
      <c r="H609" s="360"/>
      <c r="I609" s="361"/>
      <c r="J609" s="98"/>
      <c r="K609" s="128"/>
    </row>
    <row r="610" spans="1:11" ht="15" hidden="1" customHeight="1" x14ac:dyDescent="0.2">
      <c r="A610" s="170" t="s">
        <v>74</v>
      </c>
      <c r="B610" s="96"/>
      <c r="C610" s="97">
        <v>6.27</v>
      </c>
      <c r="D610" s="310">
        <f t="shared" si="11"/>
        <v>0</v>
      </c>
      <c r="E610" s="311"/>
      <c r="F610" s="333"/>
      <c r="G610" s="334"/>
      <c r="H610" s="360"/>
      <c r="I610" s="361"/>
      <c r="J610" s="110"/>
      <c r="K610" s="127"/>
    </row>
    <row r="611" spans="1:11" ht="15" hidden="1" customHeight="1" x14ac:dyDescent="0.2">
      <c r="A611" s="170" t="s">
        <v>71</v>
      </c>
      <c r="B611" s="96"/>
      <c r="C611" s="97">
        <v>6.27</v>
      </c>
      <c r="D611" s="310">
        <f t="shared" si="11"/>
        <v>0</v>
      </c>
      <c r="E611" s="311"/>
      <c r="F611" s="333"/>
      <c r="G611" s="334"/>
      <c r="H611" s="360"/>
      <c r="I611" s="361"/>
      <c r="J611" s="110"/>
      <c r="K611" s="94"/>
    </row>
    <row r="612" spans="1:11" ht="15" hidden="1" customHeight="1" x14ac:dyDescent="0.2">
      <c r="A612" s="170" t="s">
        <v>76</v>
      </c>
      <c r="B612" s="96"/>
      <c r="C612" s="97">
        <v>6.27</v>
      </c>
      <c r="D612" s="310">
        <f t="shared" si="11"/>
        <v>0</v>
      </c>
      <c r="E612" s="311"/>
      <c r="F612" s="333"/>
      <c r="G612" s="334"/>
      <c r="H612" s="360"/>
      <c r="I612" s="361"/>
      <c r="J612" s="110"/>
      <c r="K612" s="94"/>
    </row>
    <row r="613" spans="1:11" ht="15" hidden="1" customHeight="1" x14ac:dyDescent="0.2">
      <c r="A613" s="170" t="s">
        <v>76</v>
      </c>
      <c r="B613" s="96"/>
      <c r="C613" s="97">
        <v>6.27</v>
      </c>
      <c r="D613" s="310">
        <f t="shared" si="11"/>
        <v>0</v>
      </c>
      <c r="E613" s="311"/>
      <c r="F613" s="333"/>
      <c r="G613" s="334"/>
      <c r="H613" s="360"/>
      <c r="I613" s="361"/>
      <c r="J613" s="110"/>
      <c r="K613" s="94"/>
    </row>
    <row r="614" spans="1:11" ht="15" hidden="1" customHeight="1" x14ac:dyDescent="0.2">
      <c r="A614" s="170" t="s">
        <v>69</v>
      </c>
      <c r="B614" s="96"/>
      <c r="C614" s="97">
        <v>9.68</v>
      </c>
      <c r="D614" s="310">
        <f t="shared" si="11"/>
        <v>0</v>
      </c>
      <c r="E614" s="311"/>
      <c r="F614" s="333"/>
      <c r="G614" s="334"/>
      <c r="H614" s="360"/>
      <c r="I614" s="361"/>
      <c r="J614" s="110"/>
      <c r="K614" s="94"/>
    </row>
    <row r="615" spans="1:11" ht="15" hidden="1" customHeight="1" x14ac:dyDescent="0.2">
      <c r="A615" s="170" t="s">
        <v>75</v>
      </c>
      <c r="B615" s="96"/>
      <c r="C615" s="97">
        <v>9.68</v>
      </c>
      <c r="D615" s="310">
        <f t="shared" si="11"/>
        <v>0</v>
      </c>
      <c r="E615" s="311"/>
      <c r="F615" s="333"/>
      <c r="G615" s="334"/>
      <c r="H615" s="360"/>
      <c r="I615" s="361"/>
    </row>
    <row r="616" spans="1:11" ht="15" hidden="1" customHeight="1" x14ac:dyDescent="0.2">
      <c r="A616" s="170" t="s">
        <v>28</v>
      </c>
      <c r="B616" s="96"/>
      <c r="C616" s="97">
        <v>9.68</v>
      </c>
      <c r="D616" s="310">
        <f t="shared" si="11"/>
        <v>0</v>
      </c>
      <c r="E616" s="311"/>
      <c r="F616" s="333"/>
      <c r="G616" s="334"/>
      <c r="H616" s="360"/>
      <c r="I616" s="361"/>
      <c r="J616" s="109"/>
      <c r="K616" s="110"/>
    </row>
    <row r="617" spans="1:11" ht="15" hidden="1" customHeight="1" x14ac:dyDescent="0.2">
      <c r="A617" s="170" t="s">
        <v>76</v>
      </c>
      <c r="B617" s="96"/>
      <c r="C617" s="97">
        <v>9.68</v>
      </c>
      <c r="D617" s="310">
        <f t="shared" si="11"/>
        <v>0</v>
      </c>
      <c r="E617" s="311"/>
      <c r="F617" s="333"/>
      <c r="G617" s="334"/>
      <c r="H617" s="360"/>
      <c r="I617" s="361"/>
      <c r="J617" s="98"/>
      <c r="K617" s="128"/>
    </row>
    <row r="618" spans="1:11" ht="15" hidden="1" customHeight="1" x14ac:dyDescent="0.2">
      <c r="A618" s="170" t="s">
        <v>76</v>
      </c>
      <c r="B618" s="96"/>
      <c r="C618" s="97">
        <v>9.68</v>
      </c>
      <c r="D618" s="310">
        <f t="shared" si="11"/>
        <v>0</v>
      </c>
      <c r="E618" s="311"/>
      <c r="F618" s="333"/>
      <c r="G618" s="334"/>
      <c r="H618" s="360"/>
      <c r="I618" s="361"/>
      <c r="J618" s="110"/>
      <c r="K618" s="127"/>
    </row>
    <row r="619" spans="1:11" ht="5.0999999999999996" hidden="1" customHeight="1" x14ac:dyDescent="0.2">
      <c r="A619" s="176"/>
      <c r="B619" s="102"/>
      <c r="C619" s="103"/>
      <c r="D619" s="316"/>
      <c r="E619" s="317"/>
      <c r="F619" s="333"/>
      <c r="G619" s="334"/>
      <c r="H619" s="360"/>
      <c r="I619" s="361"/>
      <c r="J619" s="110"/>
      <c r="K619" s="94"/>
    </row>
    <row r="620" spans="1:11" ht="15" hidden="1" customHeight="1" x14ac:dyDescent="0.2">
      <c r="A620" s="170" t="s">
        <v>54</v>
      </c>
      <c r="B620" s="136">
        <f>SUM(B596:B598)</f>
        <v>0</v>
      </c>
      <c r="C620" s="104"/>
      <c r="D620" s="312">
        <f>SUM(D596:E598)</f>
        <v>0</v>
      </c>
      <c r="E620" s="313"/>
      <c r="F620" s="362">
        <f>SUM(F596:G598)</f>
        <v>0</v>
      </c>
      <c r="G620" s="363"/>
      <c r="H620" s="360">
        <f>SUM(H596:I598)</f>
        <v>0</v>
      </c>
      <c r="I620" s="361"/>
      <c r="J620" s="110"/>
      <c r="K620" s="94"/>
    </row>
    <row r="621" spans="1:11" ht="15" hidden="1" customHeight="1" x14ac:dyDescent="0.2">
      <c r="A621" s="170" t="s">
        <v>30</v>
      </c>
      <c r="B621" s="136">
        <f>SUM(B599:B608)</f>
        <v>0</v>
      </c>
      <c r="C621" s="104"/>
      <c r="D621" s="312">
        <f>SUM(D599:E608)</f>
        <v>0</v>
      </c>
      <c r="E621" s="313"/>
      <c r="F621" s="362">
        <f>SUM(F599:G608)</f>
        <v>0</v>
      </c>
      <c r="G621" s="363"/>
      <c r="H621" s="364">
        <f>SUM(H599:I608)</f>
        <v>0</v>
      </c>
      <c r="I621" s="365"/>
      <c r="J621" s="110"/>
      <c r="K621" s="94"/>
    </row>
    <row r="622" spans="1:11" ht="15" hidden="1" customHeight="1" x14ac:dyDescent="0.2">
      <c r="A622" s="170" t="s">
        <v>35</v>
      </c>
      <c r="B622" s="136">
        <f>SUM(B609:B613)</f>
        <v>0</v>
      </c>
      <c r="C622" s="104"/>
      <c r="D622" s="312">
        <f>SUM(D609:E613)</f>
        <v>0</v>
      </c>
      <c r="E622" s="313"/>
      <c r="F622" s="362">
        <f>SUM(F609:G613)</f>
        <v>0</v>
      </c>
      <c r="G622" s="363"/>
      <c r="H622" s="364">
        <f>SUM(H609:I613)</f>
        <v>0</v>
      </c>
      <c r="I622" s="365"/>
      <c r="J622" s="110"/>
      <c r="K622" s="94"/>
    </row>
    <row r="623" spans="1:11" ht="15" hidden="1" customHeight="1" x14ac:dyDescent="0.2">
      <c r="A623" s="170" t="s">
        <v>70</v>
      </c>
      <c r="B623" s="136">
        <f>SUM(B614:B618)</f>
        <v>0</v>
      </c>
      <c r="C623" s="104"/>
      <c r="D623" s="312">
        <f>SUM(D614:E618)</f>
        <v>0</v>
      </c>
      <c r="E623" s="313"/>
      <c r="F623" s="362">
        <f>SUM(F614:G618)</f>
        <v>0</v>
      </c>
      <c r="G623" s="363"/>
      <c r="H623" s="364">
        <f>SUM(H614:I618)</f>
        <v>0</v>
      </c>
      <c r="I623" s="365"/>
    </row>
    <row r="624" spans="1:11" ht="15" hidden="1" customHeight="1" thickBot="1" x14ac:dyDescent="0.25">
      <c r="A624" s="69" t="s">
        <v>55</v>
      </c>
      <c r="B624" s="137">
        <f>SUM(B620:B623)</f>
        <v>0</v>
      </c>
      <c r="C624" s="105"/>
      <c r="D624" s="312">
        <f>SUM(D620:E623)</f>
        <v>0</v>
      </c>
      <c r="E624" s="313"/>
      <c r="F624" s="366">
        <f>SUM(F620:G623)</f>
        <v>0</v>
      </c>
      <c r="G624" s="367"/>
      <c r="H624" s="368">
        <f>SUM(H620:I623)</f>
        <v>0</v>
      </c>
      <c r="I624" s="369"/>
    </row>
    <row r="625" spans="1:11" ht="15" hidden="1" customHeight="1" thickTop="1" x14ac:dyDescent="0.2">
      <c r="D625" s="15"/>
      <c r="E625" s="322"/>
      <c r="F625" s="322"/>
      <c r="H625" s="9"/>
      <c r="I625" s="9"/>
      <c r="J625" s="9"/>
      <c r="K625" s="9"/>
    </row>
    <row r="626" spans="1:11" ht="19.5" hidden="1" thickTop="1" x14ac:dyDescent="0.3">
      <c r="A626" s="91" t="s">
        <v>65</v>
      </c>
      <c r="D626" s="15"/>
      <c r="E626" s="141"/>
      <c r="F626" s="142"/>
      <c r="G626" s="9"/>
      <c r="H626" s="106"/>
    </row>
    <row r="627" spans="1:11" ht="30.75" hidden="1" customHeight="1" thickTop="1" x14ac:dyDescent="0.2">
      <c r="A627" s="160" t="s">
        <v>41</v>
      </c>
      <c r="B627" s="70" t="s">
        <v>1</v>
      </c>
      <c r="C627" s="24" t="s">
        <v>3</v>
      </c>
      <c r="D627" s="319" t="s">
        <v>0</v>
      </c>
      <c r="E627" s="319"/>
      <c r="F627" s="346" t="s">
        <v>156</v>
      </c>
      <c r="G627" s="338"/>
      <c r="H627" s="358" t="s">
        <v>161</v>
      </c>
      <c r="I627" s="359"/>
      <c r="J627" s="98"/>
    </row>
    <row r="628" spans="1:11" ht="15" hidden="1" customHeight="1" x14ac:dyDescent="0.2">
      <c r="A628" s="175" t="s">
        <v>4</v>
      </c>
      <c r="B628" s="96"/>
      <c r="C628" s="97">
        <v>1.43</v>
      </c>
      <c r="D628" s="310">
        <f t="shared" ref="D628:D650" si="12">+B628*C628/1000</f>
        <v>0</v>
      </c>
      <c r="E628" s="311"/>
      <c r="F628" s="333"/>
      <c r="G628" s="334"/>
      <c r="H628" s="360"/>
      <c r="I628" s="361"/>
      <c r="J628" s="100"/>
      <c r="K628" s="126"/>
    </row>
    <row r="629" spans="1:11" ht="15" hidden="1" customHeight="1" x14ac:dyDescent="0.2">
      <c r="A629" s="170" t="s">
        <v>76</v>
      </c>
      <c r="B629" s="96"/>
      <c r="C629" s="97">
        <v>1.43</v>
      </c>
      <c r="D629" s="310">
        <f t="shared" si="12"/>
        <v>0</v>
      </c>
      <c r="E629" s="311"/>
      <c r="F629" s="333"/>
      <c r="G629" s="334"/>
      <c r="H629" s="360"/>
      <c r="I629" s="361"/>
      <c r="J629" s="100"/>
      <c r="K629" s="126"/>
    </row>
    <row r="630" spans="1:11" ht="15" hidden="1" customHeight="1" x14ac:dyDescent="0.2">
      <c r="A630" s="170" t="s">
        <v>76</v>
      </c>
      <c r="B630" s="96"/>
      <c r="C630" s="97">
        <v>1.43</v>
      </c>
      <c r="D630" s="310">
        <f t="shared" si="12"/>
        <v>0</v>
      </c>
      <c r="E630" s="311"/>
      <c r="F630" s="333"/>
      <c r="G630" s="334"/>
      <c r="H630" s="360"/>
      <c r="I630" s="361"/>
    </row>
    <row r="631" spans="1:11" ht="15" hidden="1" customHeight="1" x14ac:dyDescent="0.2">
      <c r="A631" s="175" t="s">
        <v>7</v>
      </c>
      <c r="B631" s="96"/>
      <c r="C631" s="97">
        <v>4.12</v>
      </c>
      <c r="D631" s="310">
        <f t="shared" si="12"/>
        <v>0</v>
      </c>
      <c r="E631" s="311"/>
      <c r="F631" s="333"/>
      <c r="G631" s="334"/>
      <c r="H631" s="360"/>
      <c r="I631" s="361"/>
      <c r="J631" s="94"/>
    </row>
    <row r="632" spans="1:11" ht="15" hidden="1" customHeight="1" x14ac:dyDescent="0.2">
      <c r="A632" s="170" t="s">
        <v>68</v>
      </c>
      <c r="B632" s="96"/>
      <c r="C632" s="97">
        <v>4.12</v>
      </c>
      <c r="D632" s="310">
        <f t="shared" si="12"/>
        <v>0</v>
      </c>
      <c r="E632" s="311"/>
      <c r="F632" s="333"/>
      <c r="G632" s="334"/>
      <c r="H632" s="360"/>
      <c r="I632" s="361"/>
      <c r="J632" s="94"/>
    </row>
    <row r="633" spans="1:11" ht="15" hidden="1" customHeight="1" x14ac:dyDescent="0.2">
      <c r="A633" s="170" t="s">
        <v>76</v>
      </c>
      <c r="B633" s="96"/>
      <c r="C633" s="97">
        <v>4.12</v>
      </c>
      <c r="D633" s="310">
        <f t="shared" si="12"/>
        <v>0</v>
      </c>
      <c r="E633" s="311"/>
      <c r="F633" s="333"/>
      <c r="G633" s="334"/>
      <c r="H633" s="360"/>
      <c r="I633" s="361"/>
      <c r="J633" s="98"/>
    </row>
    <row r="634" spans="1:11" ht="15" hidden="1" customHeight="1" x14ac:dyDescent="0.2">
      <c r="A634" s="170" t="s">
        <v>76</v>
      </c>
      <c r="B634" s="96"/>
      <c r="C634" s="97">
        <v>4.12</v>
      </c>
      <c r="D634" s="310">
        <f t="shared" si="12"/>
        <v>0</v>
      </c>
      <c r="E634" s="311"/>
      <c r="F634" s="333"/>
      <c r="G634" s="334"/>
      <c r="H634" s="360"/>
      <c r="I634" s="361"/>
      <c r="K634" s="127"/>
    </row>
    <row r="635" spans="1:11" ht="15" hidden="1" customHeight="1" x14ac:dyDescent="0.2">
      <c r="A635" s="175" t="s">
        <v>72</v>
      </c>
      <c r="B635" s="96"/>
      <c r="C635" s="97">
        <v>4.12</v>
      </c>
      <c r="D635" s="310">
        <f t="shared" si="12"/>
        <v>0</v>
      </c>
      <c r="E635" s="311"/>
      <c r="F635" s="333"/>
      <c r="G635" s="334"/>
      <c r="H635" s="360"/>
      <c r="I635" s="361"/>
      <c r="K635" s="94"/>
    </row>
    <row r="636" spans="1:11" ht="15" hidden="1" customHeight="1" x14ac:dyDescent="0.2">
      <c r="A636" s="170" t="s">
        <v>76</v>
      </c>
      <c r="B636" s="96"/>
      <c r="C636" s="97">
        <v>4.12</v>
      </c>
      <c r="D636" s="310">
        <f t="shared" si="12"/>
        <v>0</v>
      </c>
      <c r="E636" s="311"/>
      <c r="F636" s="333"/>
      <c r="G636" s="334"/>
      <c r="H636" s="360"/>
      <c r="I636" s="361"/>
      <c r="K636" s="94"/>
    </row>
    <row r="637" spans="1:11" ht="15" hidden="1" customHeight="1" x14ac:dyDescent="0.2">
      <c r="A637" s="170" t="s">
        <v>76</v>
      </c>
      <c r="B637" s="96"/>
      <c r="C637" s="97">
        <v>4.12</v>
      </c>
      <c r="D637" s="310">
        <f t="shared" si="12"/>
        <v>0</v>
      </c>
      <c r="E637" s="311"/>
      <c r="F637" s="333"/>
      <c r="G637" s="334"/>
      <c r="H637" s="360"/>
      <c r="I637" s="361"/>
      <c r="J637" s="107"/>
      <c r="K637" s="94"/>
    </row>
    <row r="638" spans="1:11" ht="15" hidden="1" customHeight="1" x14ac:dyDescent="0.2">
      <c r="A638" s="175" t="s">
        <v>73</v>
      </c>
      <c r="B638" s="96"/>
      <c r="C638" s="97">
        <v>4.12</v>
      </c>
      <c r="D638" s="310">
        <f t="shared" si="12"/>
        <v>0</v>
      </c>
      <c r="E638" s="311"/>
      <c r="F638" s="333"/>
      <c r="G638" s="334"/>
      <c r="H638" s="360"/>
      <c r="I638" s="361"/>
      <c r="J638" s="107"/>
      <c r="K638" s="94"/>
    </row>
    <row r="639" spans="1:11" ht="15" hidden="1" customHeight="1" x14ac:dyDescent="0.2">
      <c r="A639" s="170" t="s">
        <v>76</v>
      </c>
      <c r="B639" s="96"/>
      <c r="C639" s="97">
        <v>4.12</v>
      </c>
      <c r="D639" s="310">
        <f t="shared" si="12"/>
        <v>0</v>
      </c>
      <c r="E639" s="311"/>
      <c r="F639" s="333"/>
      <c r="G639" s="334"/>
      <c r="H639" s="360"/>
      <c r="I639" s="361"/>
      <c r="J639" s="108"/>
      <c r="K639" s="108"/>
    </row>
    <row r="640" spans="1:11" ht="15" hidden="1" customHeight="1" x14ac:dyDescent="0.2">
      <c r="A640" s="170" t="s">
        <v>76</v>
      </c>
      <c r="B640" s="96"/>
      <c r="C640" s="97">
        <v>4.12</v>
      </c>
      <c r="D640" s="310">
        <f t="shared" si="12"/>
        <v>0</v>
      </c>
      <c r="E640" s="311"/>
      <c r="F640" s="333"/>
      <c r="G640" s="334"/>
      <c r="H640" s="360"/>
      <c r="I640" s="361"/>
      <c r="J640" s="109"/>
      <c r="K640" s="110"/>
    </row>
    <row r="641" spans="1:11" ht="15" hidden="1" customHeight="1" x14ac:dyDescent="0.2">
      <c r="A641" s="170" t="s">
        <v>8</v>
      </c>
      <c r="B641" s="96"/>
      <c r="C641" s="97">
        <v>6.27</v>
      </c>
      <c r="D641" s="310">
        <f t="shared" si="12"/>
        <v>0</v>
      </c>
      <c r="E641" s="311"/>
      <c r="F641" s="333"/>
      <c r="G641" s="334"/>
      <c r="H641" s="360"/>
      <c r="I641" s="361"/>
      <c r="J641" s="98"/>
      <c r="K641" s="128"/>
    </row>
    <row r="642" spans="1:11" ht="15" hidden="1" customHeight="1" x14ac:dyDescent="0.2">
      <c r="A642" s="170" t="s">
        <v>74</v>
      </c>
      <c r="B642" s="96"/>
      <c r="C642" s="97">
        <v>6.27</v>
      </c>
      <c r="D642" s="310">
        <f t="shared" si="12"/>
        <v>0</v>
      </c>
      <c r="E642" s="311"/>
      <c r="F642" s="333"/>
      <c r="G642" s="334"/>
      <c r="H642" s="360"/>
      <c r="I642" s="361"/>
      <c r="J642" s="110"/>
      <c r="K642" s="127"/>
    </row>
    <row r="643" spans="1:11" ht="15" hidden="1" customHeight="1" x14ac:dyDescent="0.2">
      <c r="A643" s="170" t="s">
        <v>71</v>
      </c>
      <c r="B643" s="96"/>
      <c r="C643" s="97">
        <v>6.27</v>
      </c>
      <c r="D643" s="310">
        <f t="shared" si="12"/>
        <v>0</v>
      </c>
      <c r="E643" s="311"/>
      <c r="F643" s="333"/>
      <c r="G643" s="334"/>
      <c r="H643" s="360"/>
      <c r="I643" s="361"/>
      <c r="J643" s="110"/>
      <c r="K643" s="94"/>
    </row>
    <row r="644" spans="1:11" ht="15" hidden="1" customHeight="1" x14ac:dyDescent="0.2">
      <c r="A644" s="170" t="s">
        <v>76</v>
      </c>
      <c r="B644" s="96"/>
      <c r="C644" s="97">
        <v>6.27</v>
      </c>
      <c r="D644" s="310">
        <f t="shared" si="12"/>
        <v>0</v>
      </c>
      <c r="E644" s="311"/>
      <c r="F644" s="333"/>
      <c r="G644" s="334"/>
      <c r="H644" s="360"/>
      <c r="I644" s="361"/>
      <c r="J644" s="110"/>
      <c r="K644" s="94"/>
    </row>
    <row r="645" spans="1:11" ht="15" hidden="1" customHeight="1" x14ac:dyDescent="0.2">
      <c r="A645" s="170" t="s">
        <v>76</v>
      </c>
      <c r="B645" s="96"/>
      <c r="C645" s="97">
        <v>6.27</v>
      </c>
      <c r="D645" s="310">
        <f t="shared" si="12"/>
        <v>0</v>
      </c>
      <c r="E645" s="311"/>
      <c r="F645" s="333"/>
      <c r="G645" s="334"/>
      <c r="H645" s="360"/>
      <c r="I645" s="361"/>
      <c r="J645" s="110"/>
      <c r="K645" s="94"/>
    </row>
    <row r="646" spans="1:11" ht="15" hidden="1" customHeight="1" x14ac:dyDescent="0.2">
      <c r="A646" s="170" t="s">
        <v>69</v>
      </c>
      <c r="B646" s="96"/>
      <c r="C646" s="97">
        <v>9.68</v>
      </c>
      <c r="D646" s="310">
        <f t="shared" si="12"/>
        <v>0</v>
      </c>
      <c r="E646" s="311"/>
      <c r="F646" s="333"/>
      <c r="G646" s="334"/>
      <c r="H646" s="360"/>
      <c r="I646" s="361"/>
      <c r="J646" s="110"/>
      <c r="K646" s="94"/>
    </row>
    <row r="647" spans="1:11" ht="15" hidden="1" customHeight="1" x14ac:dyDescent="0.2">
      <c r="A647" s="170" t="s">
        <v>75</v>
      </c>
      <c r="B647" s="96"/>
      <c r="C647" s="97">
        <v>9.68</v>
      </c>
      <c r="D647" s="310">
        <f t="shared" si="12"/>
        <v>0</v>
      </c>
      <c r="E647" s="311"/>
      <c r="F647" s="333"/>
      <c r="G647" s="334"/>
      <c r="H647" s="360"/>
      <c r="I647" s="361"/>
    </row>
    <row r="648" spans="1:11" ht="15" hidden="1" customHeight="1" x14ac:dyDescent="0.2">
      <c r="A648" s="170" t="s">
        <v>28</v>
      </c>
      <c r="B648" s="96"/>
      <c r="C648" s="97">
        <v>9.68</v>
      </c>
      <c r="D648" s="310">
        <f t="shared" si="12"/>
        <v>0</v>
      </c>
      <c r="E648" s="311"/>
      <c r="F648" s="333"/>
      <c r="G648" s="334"/>
      <c r="H648" s="360"/>
      <c r="I648" s="361"/>
      <c r="J648" s="109"/>
      <c r="K648" s="110"/>
    </row>
    <row r="649" spans="1:11" ht="15" hidden="1" customHeight="1" x14ac:dyDescent="0.2">
      <c r="A649" s="170" t="s">
        <v>76</v>
      </c>
      <c r="B649" s="96"/>
      <c r="C649" s="97">
        <v>9.68</v>
      </c>
      <c r="D649" s="310">
        <f t="shared" si="12"/>
        <v>0</v>
      </c>
      <c r="E649" s="311"/>
      <c r="F649" s="333"/>
      <c r="G649" s="334"/>
      <c r="H649" s="360"/>
      <c r="I649" s="361"/>
      <c r="J649" s="98"/>
      <c r="K649" s="128"/>
    </row>
    <row r="650" spans="1:11" ht="15" hidden="1" customHeight="1" x14ac:dyDescent="0.2">
      <c r="A650" s="170" t="s">
        <v>76</v>
      </c>
      <c r="B650" s="96"/>
      <c r="C650" s="97">
        <v>9.68</v>
      </c>
      <c r="D650" s="310">
        <f t="shared" si="12"/>
        <v>0</v>
      </c>
      <c r="E650" s="311"/>
      <c r="F650" s="333"/>
      <c r="G650" s="334"/>
      <c r="H650" s="360"/>
      <c r="I650" s="361"/>
      <c r="J650" s="110"/>
      <c r="K650" s="127"/>
    </row>
    <row r="651" spans="1:11" ht="5.0999999999999996" hidden="1" customHeight="1" x14ac:dyDescent="0.2">
      <c r="A651" s="176"/>
      <c r="B651" s="102"/>
      <c r="C651" s="103"/>
      <c r="D651" s="316"/>
      <c r="E651" s="317"/>
      <c r="F651" s="333"/>
      <c r="G651" s="334"/>
      <c r="H651" s="360"/>
      <c r="I651" s="361"/>
      <c r="J651" s="110"/>
      <c r="K651" s="94"/>
    </row>
    <row r="652" spans="1:11" ht="15" hidden="1" customHeight="1" x14ac:dyDescent="0.2">
      <c r="A652" s="170" t="s">
        <v>54</v>
      </c>
      <c r="B652" s="136">
        <f>SUM(B628:B630)</f>
        <v>0</v>
      </c>
      <c r="C652" s="104"/>
      <c r="D652" s="310">
        <f>SUM(D628:E630)</f>
        <v>0</v>
      </c>
      <c r="E652" s="311"/>
      <c r="F652" s="362">
        <f>SUM(F628:G630)</f>
        <v>0</v>
      </c>
      <c r="G652" s="363"/>
      <c r="H652" s="360">
        <f>SUM(H628:I630)</f>
        <v>0</v>
      </c>
      <c r="I652" s="361"/>
      <c r="J652" s="110"/>
      <c r="K652" s="94"/>
    </row>
    <row r="653" spans="1:11" ht="15" hidden="1" customHeight="1" x14ac:dyDescent="0.2">
      <c r="A653" s="170" t="s">
        <v>30</v>
      </c>
      <c r="B653" s="136">
        <f>SUM(B631:B640)</f>
        <v>0</v>
      </c>
      <c r="C653" s="104"/>
      <c r="D653" s="312">
        <f>SUM(D631:E640)</f>
        <v>0</v>
      </c>
      <c r="E653" s="313"/>
      <c r="F653" s="362">
        <f>SUM(F631:G640)</f>
        <v>0</v>
      </c>
      <c r="G653" s="363"/>
      <c r="H653" s="364">
        <f>SUM(H631:I640)</f>
        <v>0</v>
      </c>
      <c r="I653" s="365"/>
      <c r="J653" s="110"/>
      <c r="K653" s="94"/>
    </row>
    <row r="654" spans="1:11" ht="15" hidden="1" customHeight="1" x14ac:dyDescent="0.2">
      <c r="A654" s="170" t="s">
        <v>35</v>
      </c>
      <c r="B654" s="136">
        <f>SUM(B641:B645)</f>
        <v>0</v>
      </c>
      <c r="C654" s="104"/>
      <c r="D654" s="312">
        <f>SUM(D641:E645)</f>
        <v>0</v>
      </c>
      <c r="E654" s="313"/>
      <c r="F654" s="362">
        <f>SUM(F641:G645)</f>
        <v>0</v>
      </c>
      <c r="G654" s="363"/>
      <c r="H654" s="364">
        <f>SUM(H641:I645)</f>
        <v>0</v>
      </c>
      <c r="I654" s="365"/>
      <c r="J654" s="110"/>
      <c r="K654" s="94"/>
    </row>
    <row r="655" spans="1:11" ht="15" hidden="1" customHeight="1" x14ac:dyDescent="0.2">
      <c r="A655" s="170" t="s">
        <v>70</v>
      </c>
      <c r="B655" s="136">
        <f>SUM(B646:B650)</f>
        <v>0</v>
      </c>
      <c r="C655" s="104"/>
      <c r="D655" s="312">
        <f>SUM(D646:E650)</f>
        <v>0</v>
      </c>
      <c r="E655" s="313"/>
      <c r="F655" s="362">
        <f>SUM(F646:G650)</f>
        <v>0</v>
      </c>
      <c r="G655" s="363"/>
      <c r="H655" s="364">
        <f>SUM(H646:I650)</f>
        <v>0</v>
      </c>
      <c r="I655" s="365"/>
    </row>
    <row r="656" spans="1:11" ht="15" hidden="1" customHeight="1" thickBot="1" x14ac:dyDescent="0.25">
      <c r="A656" s="69" t="s">
        <v>55</v>
      </c>
      <c r="B656" s="137">
        <f>SUM(B652:B655)</f>
        <v>0</v>
      </c>
      <c r="C656" s="105"/>
      <c r="D656" s="312">
        <f>SUM(D652:E655)</f>
        <v>0</v>
      </c>
      <c r="E656" s="313"/>
      <c r="F656" s="366">
        <f>SUM(F652:G655)</f>
        <v>0</v>
      </c>
      <c r="G656" s="367"/>
      <c r="H656" s="368">
        <f>SUM(H652:I655)</f>
        <v>0</v>
      </c>
      <c r="I656" s="369"/>
    </row>
    <row r="657" spans="1:13" ht="9.75" customHeight="1" thickTop="1" thickBot="1" x14ac:dyDescent="0.25">
      <c r="D657" s="344"/>
      <c r="E657" s="345"/>
    </row>
    <row r="658" spans="1:13" ht="18.75" customHeight="1" thickBot="1" x14ac:dyDescent="0.3">
      <c r="A658" s="54" t="s">
        <v>90</v>
      </c>
      <c r="E658" s="298">
        <f>+D560+D592+D624+D656</f>
        <v>0</v>
      </c>
    </row>
    <row r="659" spans="1:13" ht="9.9499999999999993" customHeight="1" thickBot="1" x14ac:dyDescent="0.3">
      <c r="A659" s="54"/>
      <c r="E659" s="129"/>
    </row>
    <row r="660" spans="1:13" ht="18.75" thickBot="1" x14ac:dyDescent="0.3">
      <c r="A660" s="54" t="s">
        <v>89</v>
      </c>
      <c r="D660" s="125"/>
      <c r="E660" s="298">
        <f>+B560+B592+B624+B656</f>
        <v>0</v>
      </c>
    </row>
    <row r="661" spans="1:13" ht="9.75" customHeight="1" thickBot="1" x14ac:dyDescent="0.3">
      <c r="A661" s="54"/>
      <c r="D661" s="125"/>
      <c r="E661" s="125"/>
    </row>
    <row r="662" spans="1:13" ht="18.75" thickBot="1" x14ac:dyDescent="0.3">
      <c r="A662" s="54" t="s">
        <v>96</v>
      </c>
      <c r="D662" s="125"/>
      <c r="E662" s="298">
        <f>SUM(F656,F624,F592,F560)</f>
        <v>0</v>
      </c>
    </row>
    <row r="663" spans="1:13" ht="8.25" customHeight="1" thickBot="1" x14ac:dyDescent="0.3">
      <c r="A663" s="54"/>
      <c r="D663" s="125"/>
      <c r="E663" s="125"/>
    </row>
    <row r="664" spans="1:13" ht="18.75" thickBot="1" x14ac:dyDescent="0.3">
      <c r="A664" s="54" t="s">
        <v>97</v>
      </c>
      <c r="D664" s="125"/>
      <c r="E664" s="298">
        <f>SUM(H624,H656,H592,H560)</f>
        <v>0</v>
      </c>
    </row>
    <row r="665" spans="1:13" ht="10.5" customHeight="1" thickBot="1" x14ac:dyDescent="0.3">
      <c r="A665" s="54"/>
      <c r="D665" s="125"/>
      <c r="E665" s="125"/>
    </row>
    <row r="666" spans="1:13" ht="15.75" customHeight="1" thickTop="1" x14ac:dyDescent="0.25">
      <c r="A666" s="111" t="s">
        <v>15</v>
      </c>
      <c r="B666" s="112" t="s">
        <v>53</v>
      </c>
      <c r="C666" s="112"/>
      <c r="D666" s="112"/>
      <c r="E666" s="112"/>
      <c r="F666" s="112"/>
      <c r="G666" s="112"/>
      <c r="H666" s="112"/>
      <c r="I666" s="112"/>
      <c r="J666" s="112"/>
      <c r="K666" s="130"/>
    </row>
    <row r="667" spans="1:13" x14ac:dyDescent="0.2">
      <c r="A667" s="177"/>
      <c r="B667" s="4" t="s">
        <v>78</v>
      </c>
      <c r="K667" s="131"/>
      <c r="M667" s="219"/>
    </row>
    <row r="668" spans="1:13" ht="3.75" customHeight="1" thickBot="1" x14ac:dyDescent="0.25">
      <c r="A668" s="177"/>
      <c r="K668" s="131"/>
    </row>
    <row r="669" spans="1:13" ht="19.5" customHeight="1" thickTop="1" thickBot="1" x14ac:dyDescent="0.3">
      <c r="A669" s="113" t="s">
        <v>87</v>
      </c>
      <c r="B669" s="114"/>
      <c r="C669" s="302">
        <f>IFERROR((Q28+Q39+Q49+Q59+Q75+K138+K170+K201+K232+K263+K294+K325+K356+K387+K418+K449+K480)*1000/(B28+B39+B49+B59+B75+B138+B170+B201+B232+B263+B294+B325+B356+B387+B418+B449+B480),0)</f>
        <v>0</v>
      </c>
      <c r="D669" s="115" t="s">
        <v>22</v>
      </c>
      <c r="E669" s="114"/>
      <c r="F669" s="116" t="s">
        <v>91</v>
      </c>
      <c r="G669" s="114"/>
      <c r="H669" s="114"/>
      <c r="I669" s="302">
        <f>IFERROR(E658*1000/E660,0)</f>
        <v>0</v>
      </c>
      <c r="J669" s="115" t="s">
        <v>22</v>
      </c>
      <c r="K669" s="132"/>
    </row>
    <row r="670" spans="1:13" ht="14.25" thickTop="1" thickBot="1" x14ac:dyDescent="0.25"/>
    <row r="671" spans="1:13" ht="16.5" thickTop="1" x14ac:dyDescent="0.25">
      <c r="A671" s="286" t="s">
        <v>13</v>
      </c>
      <c r="B671" s="287"/>
      <c r="C671" s="287"/>
      <c r="D671" s="287"/>
      <c r="E671" s="287"/>
      <c r="F671" s="287"/>
      <c r="G671" s="287"/>
      <c r="H671" s="287"/>
      <c r="I671" s="287"/>
      <c r="J671" s="287"/>
      <c r="K671" s="288"/>
    </row>
    <row r="672" spans="1:13" x14ac:dyDescent="0.2">
      <c r="A672" s="273" t="s">
        <v>14</v>
      </c>
      <c r="B672" s="274"/>
      <c r="C672" s="274"/>
      <c r="D672" s="274"/>
      <c r="E672" s="274"/>
      <c r="F672" s="274"/>
      <c r="G672" s="274"/>
      <c r="H672" s="274"/>
      <c r="I672" s="274"/>
      <c r="J672" s="274"/>
      <c r="K672" s="275"/>
    </row>
    <row r="673" spans="1:11" x14ac:dyDescent="0.2">
      <c r="A673" s="276" t="s">
        <v>10</v>
      </c>
      <c r="B673" s="277"/>
      <c r="C673" s="277"/>
      <c r="D673" s="277"/>
      <c r="E673" s="277"/>
      <c r="F673" s="277"/>
      <c r="G673" s="277"/>
      <c r="H673" s="277"/>
      <c r="I673" s="277"/>
      <c r="J673" s="277"/>
      <c r="K673" s="278"/>
    </row>
    <row r="674" spans="1:11" x14ac:dyDescent="0.2">
      <c r="A674" s="276"/>
      <c r="B674" s="277"/>
      <c r="C674" s="277"/>
      <c r="D674" s="277"/>
      <c r="E674" s="277"/>
      <c r="F674" s="277"/>
      <c r="G674" s="277"/>
      <c r="H674" s="277"/>
      <c r="I674" s="277"/>
      <c r="J674" s="277"/>
      <c r="K674" s="278"/>
    </row>
    <row r="675" spans="1:11" x14ac:dyDescent="0.2">
      <c r="A675" s="273"/>
      <c r="B675" s="274"/>
      <c r="C675" s="274"/>
      <c r="D675" s="274"/>
      <c r="E675" s="274"/>
      <c r="F675" s="274"/>
      <c r="G675" s="274"/>
      <c r="H675" s="274"/>
      <c r="I675" s="274"/>
      <c r="J675" s="274"/>
      <c r="K675" s="275"/>
    </row>
    <row r="676" spans="1:11" x14ac:dyDescent="0.2">
      <c r="A676" s="276" t="s">
        <v>11</v>
      </c>
      <c r="B676" s="277"/>
      <c r="C676" s="277"/>
      <c r="D676" s="277"/>
      <c r="E676" s="277"/>
      <c r="F676" s="277"/>
      <c r="G676" s="277"/>
      <c r="H676" s="277"/>
      <c r="I676" s="277"/>
      <c r="J676" s="277"/>
      <c r="K676" s="278"/>
    </row>
    <row r="677" spans="1:11" x14ac:dyDescent="0.2">
      <c r="A677" s="276"/>
      <c r="B677" s="277"/>
      <c r="C677" s="277"/>
      <c r="D677" s="277"/>
      <c r="E677" s="277"/>
      <c r="F677" s="277"/>
      <c r="G677" s="277"/>
      <c r="H677" s="277"/>
      <c r="I677" s="277"/>
      <c r="J677" s="277"/>
      <c r="K677" s="278"/>
    </row>
    <row r="678" spans="1:11" x14ac:dyDescent="0.2">
      <c r="A678" s="273"/>
      <c r="B678" s="274"/>
      <c r="C678" s="274"/>
      <c r="D678" s="274"/>
      <c r="E678" s="274"/>
      <c r="F678" s="274"/>
      <c r="G678" s="274"/>
      <c r="H678" s="274"/>
      <c r="I678" s="274"/>
      <c r="J678" s="274"/>
      <c r="K678" s="275"/>
    </row>
    <row r="679" spans="1:11" x14ac:dyDescent="0.2">
      <c r="A679" s="276" t="s">
        <v>16</v>
      </c>
      <c r="B679" s="277"/>
      <c r="C679" s="277"/>
      <c r="D679" s="277"/>
      <c r="E679" s="277"/>
      <c r="F679" s="277"/>
      <c r="G679" s="277"/>
      <c r="H679" s="277"/>
      <c r="I679" s="277"/>
      <c r="J679" s="277"/>
      <c r="K679" s="278"/>
    </row>
    <row r="680" spans="1:11" x14ac:dyDescent="0.2">
      <c r="A680" s="276"/>
      <c r="B680" s="277"/>
      <c r="C680" s="277"/>
      <c r="D680" s="277"/>
      <c r="E680" s="277"/>
      <c r="F680" s="277"/>
      <c r="G680" s="277"/>
      <c r="H680" s="277"/>
      <c r="I680" s="277"/>
      <c r="J680" s="277"/>
      <c r="K680" s="278"/>
    </row>
    <row r="681" spans="1:11" x14ac:dyDescent="0.2">
      <c r="A681" s="276"/>
      <c r="B681" s="277"/>
      <c r="C681" s="277"/>
      <c r="D681" s="277"/>
      <c r="E681" s="277"/>
      <c r="F681" s="277"/>
      <c r="G681" s="277"/>
      <c r="H681" s="277"/>
      <c r="I681" s="277"/>
      <c r="J681" s="277"/>
      <c r="K681" s="278"/>
    </row>
    <row r="682" spans="1:11" x14ac:dyDescent="0.2">
      <c r="A682" s="279" t="s">
        <v>27</v>
      </c>
      <c r="B682" s="280"/>
      <c r="C682" s="280"/>
      <c r="D682" s="280"/>
      <c r="E682" s="280"/>
      <c r="F682" s="280"/>
      <c r="G682" s="280"/>
      <c r="H682" s="280"/>
      <c r="I682" s="280"/>
      <c r="J682" s="280"/>
      <c r="K682" s="281"/>
    </row>
    <row r="683" spans="1:11" x14ac:dyDescent="0.2">
      <c r="A683" s="276"/>
      <c r="B683" s="277"/>
      <c r="C683" s="277"/>
      <c r="D683" s="282"/>
      <c r="E683" s="277"/>
      <c r="F683" s="277"/>
      <c r="G683" s="277"/>
      <c r="H683" s="277"/>
      <c r="I683" s="277"/>
      <c r="J683" s="277"/>
      <c r="K683" s="278"/>
    </row>
    <row r="684" spans="1:11" ht="13.5" thickBot="1" x14ac:dyDescent="0.25">
      <c r="A684" s="283"/>
      <c r="B684" s="284"/>
      <c r="C684" s="284"/>
      <c r="D684" s="284"/>
      <c r="E684" s="284"/>
      <c r="F684" s="284"/>
      <c r="G684" s="284"/>
      <c r="H684" s="284"/>
      <c r="I684" s="284"/>
      <c r="J684" s="284"/>
      <c r="K684" s="285"/>
    </row>
    <row r="685" spans="1:11" ht="13.5" thickTop="1" x14ac:dyDescent="0.2"/>
    <row r="686" spans="1:11" ht="18.75" thickBot="1" x14ac:dyDescent="0.3">
      <c r="A686" s="289"/>
      <c r="B686" s="289"/>
      <c r="C686" s="5" t="s">
        <v>79</v>
      </c>
    </row>
    <row r="687" spans="1:11" ht="18.75" thickBot="1" x14ac:dyDescent="0.3">
      <c r="A687" s="289"/>
      <c r="B687" s="289"/>
      <c r="C687" s="5" t="s">
        <v>80</v>
      </c>
    </row>
    <row r="688" spans="1:11" ht="18.75" thickBot="1" x14ac:dyDescent="0.3">
      <c r="A688" s="290"/>
      <c r="B688" s="5" t="s">
        <v>81</v>
      </c>
      <c r="H688" s="303" t="s">
        <v>184</v>
      </c>
    </row>
    <row r="689" spans="1:5" ht="18.75" thickBot="1" x14ac:dyDescent="0.3">
      <c r="A689" s="291"/>
      <c r="B689" s="5" t="s">
        <v>82</v>
      </c>
      <c r="E689" s="119"/>
    </row>
    <row r="690" spans="1:5" x14ac:dyDescent="0.2">
      <c r="D690" s="15"/>
    </row>
  </sheetData>
  <sheetProtection formatCells="0" formatRows="0" insertRows="0"/>
  <mergeCells count="590">
    <mergeCell ref="D1:G1"/>
    <mergeCell ref="F652:G652"/>
    <mergeCell ref="H652:I652"/>
    <mergeCell ref="F653:G653"/>
    <mergeCell ref="H653:I653"/>
    <mergeCell ref="F654:G654"/>
    <mergeCell ref="H654:I654"/>
    <mergeCell ref="F655:G655"/>
    <mergeCell ref="H655:I655"/>
    <mergeCell ref="F642:G642"/>
    <mergeCell ref="H642:I642"/>
    <mergeCell ref="F643:G643"/>
    <mergeCell ref="H643:I643"/>
    <mergeCell ref="F644:G644"/>
    <mergeCell ref="H644:I644"/>
    <mergeCell ref="F645:G645"/>
    <mergeCell ref="H645:I645"/>
    <mergeCell ref="F646:G646"/>
    <mergeCell ref="H646:I646"/>
    <mergeCell ref="F637:G637"/>
    <mergeCell ref="H637:I637"/>
    <mergeCell ref="F638:G638"/>
    <mergeCell ref="H638:I638"/>
    <mergeCell ref="F639:G639"/>
    <mergeCell ref="F656:G656"/>
    <mergeCell ref="H656:I656"/>
    <mergeCell ref="F647:G647"/>
    <mergeCell ref="H647:I647"/>
    <mergeCell ref="F648:G648"/>
    <mergeCell ref="H648:I648"/>
    <mergeCell ref="F649:G649"/>
    <mergeCell ref="H649:I649"/>
    <mergeCell ref="F650:G650"/>
    <mergeCell ref="H650:I650"/>
    <mergeCell ref="F651:G651"/>
    <mergeCell ref="H651:I651"/>
    <mergeCell ref="H639:I639"/>
    <mergeCell ref="F640:G640"/>
    <mergeCell ref="H640:I640"/>
    <mergeCell ref="F641:G641"/>
    <mergeCell ref="H641:I641"/>
    <mergeCell ref="F632:G632"/>
    <mergeCell ref="H632:I632"/>
    <mergeCell ref="F633:G633"/>
    <mergeCell ref="H633:I633"/>
    <mergeCell ref="F634:G634"/>
    <mergeCell ref="H634:I634"/>
    <mergeCell ref="F635:G635"/>
    <mergeCell ref="H635:I635"/>
    <mergeCell ref="F636:G636"/>
    <mergeCell ref="H636:I636"/>
    <mergeCell ref="F627:G627"/>
    <mergeCell ref="H627:I627"/>
    <mergeCell ref="F628:G628"/>
    <mergeCell ref="H628:I628"/>
    <mergeCell ref="F629:G629"/>
    <mergeCell ref="H629:I629"/>
    <mergeCell ref="F630:G630"/>
    <mergeCell ref="H630:I630"/>
    <mergeCell ref="F631:G631"/>
    <mergeCell ref="H631:I631"/>
    <mergeCell ref="F620:G620"/>
    <mergeCell ref="H620:I620"/>
    <mergeCell ref="F621:G621"/>
    <mergeCell ref="H621:I621"/>
    <mergeCell ref="F622:G622"/>
    <mergeCell ref="H622:I622"/>
    <mergeCell ref="F623:G623"/>
    <mergeCell ref="H623:I623"/>
    <mergeCell ref="F624:G624"/>
    <mergeCell ref="H624:I624"/>
    <mergeCell ref="F615:G615"/>
    <mergeCell ref="H615:I615"/>
    <mergeCell ref="F616:G616"/>
    <mergeCell ref="H616:I616"/>
    <mergeCell ref="F617:G617"/>
    <mergeCell ref="H617:I617"/>
    <mergeCell ref="F618:G618"/>
    <mergeCell ref="H618:I618"/>
    <mergeCell ref="F619:G619"/>
    <mergeCell ref="H619:I619"/>
    <mergeCell ref="F610:G610"/>
    <mergeCell ref="H610:I610"/>
    <mergeCell ref="F611:G611"/>
    <mergeCell ref="H611:I611"/>
    <mergeCell ref="F612:G612"/>
    <mergeCell ref="H612:I612"/>
    <mergeCell ref="F613:G613"/>
    <mergeCell ref="H613:I613"/>
    <mergeCell ref="F614:G614"/>
    <mergeCell ref="H614:I614"/>
    <mergeCell ref="F605:G605"/>
    <mergeCell ref="H605:I605"/>
    <mergeCell ref="F606:G606"/>
    <mergeCell ref="H606:I606"/>
    <mergeCell ref="F607:G607"/>
    <mergeCell ref="H607:I607"/>
    <mergeCell ref="F608:G608"/>
    <mergeCell ref="H608:I608"/>
    <mergeCell ref="F609:G609"/>
    <mergeCell ref="H609:I609"/>
    <mergeCell ref="F600:G600"/>
    <mergeCell ref="H600:I600"/>
    <mergeCell ref="F601:G601"/>
    <mergeCell ref="H601:I601"/>
    <mergeCell ref="F602:G602"/>
    <mergeCell ref="H602:I602"/>
    <mergeCell ref="F603:G603"/>
    <mergeCell ref="H603:I603"/>
    <mergeCell ref="F604:G604"/>
    <mergeCell ref="H604:I604"/>
    <mergeCell ref="F595:G595"/>
    <mergeCell ref="H595:I595"/>
    <mergeCell ref="F596:G596"/>
    <mergeCell ref="H596:I596"/>
    <mergeCell ref="F597:G597"/>
    <mergeCell ref="H597:I597"/>
    <mergeCell ref="F598:G598"/>
    <mergeCell ref="H598:I598"/>
    <mergeCell ref="F599:G599"/>
    <mergeCell ref="H599:I599"/>
    <mergeCell ref="F590:G590"/>
    <mergeCell ref="H590:I590"/>
    <mergeCell ref="F591:G591"/>
    <mergeCell ref="H591:I591"/>
    <mergeCell ref="F592:G592"/>
    <mergeCell ref="H592:I592"/>
    <mergeCell ref="F585:G585"/>
    <mergeCell ref="H585:I585"/>
    <mergeCell ref="F586:G586"/>
    <mergeCell ref="H586:I586"/>
    <mergeCell ref="F587:G587"/>
    <mergeCell ref="H587:I587"/>
    <mergeCell ref="H588:I588"/>
    <mergeCell ref="F581:G581"/>
    <mergeCell ref="H581:I581"/>
    <mergeCell ref="F582:G582"/>
    <mergeCell ref="H582:I582"/>
    <mergeCell ref="F583:G583"/>
    <mergeCell ref="H583:I583"/>
    <mergeCell ref="H584:I584"/>
    <mergeCell ref="F589:G589"/>
    <mergeCell ref="H589:I589"/>
    <mergeCell ref="F576:G576"/>
    <mergeCell ref="H576:I576"/>
    <mergeCell ref="F577:G577"/>
    <mergeCell ref="H577:I577"/>
    <mergeCell ref="F578:G578"/>
    <mergeCell ref="H578:I578"/>
    <mergeCell ref="H579:I579"/>
    <mergeCell ref="F580:G580"/>
    <mergeCell ref="H580:I580"/>
    <mergeCell ref="F571:G571"/>
    <mergeCell ref="H571:I571"/>
    <mergeCell ref="F572:G572"/>
    <mergeCell ref="H572:I572"/>
    <mergeCell ref="F573:G573"/>
    <mergeCell ref="H573:I573"/>
    <mergeCell ref="H574:I574"/>
    <mergeCell ref="F575:G575"/>
    <mergeCell ref="H575:I575"/>
    <mergeCell ref="F566:G566"/>
    <mergeCell ref="H566:I566"/>
    <mergeCell ref="F567:G567"/>
    <mergeCell ref="H567:I567"/>
    <mergeCell ref="F568:G568"/>
    <mergeCell ref="H568:I568"/>
    <mergeCell ref="H569:I569"/>
    <mergeCell ref="F570:G570"/>
    <mergeCell ref="H570:I570"/>
    <mergeCell ref="H557:I557"/>
    <mergeCell ref="F558:G558"/>
    <mergeCell ref="H558:I558"/>
    <mergeCell ref="F559:G559"/>
    <mergeCell ref="H559:I559"/>
    <mergeCell ref="F560:G560"/>
    <mergeCell ref="H560:I560"/>
    <mergeCell ref="H564:I564"/>
    <mergeCell ref="F565:G565"/>
    <mergeCell ref="H565:I565"/>
    <mergeCell ref="H551:I551"/>
    <mergeCell ref="H552:I552"/>
    <mergeCell ref="F553:G553"/>
    <mergeCell ref="H553:I553"/>
    <mergeCell ref="F554:G554"/>
    <mergeCell ref="H554:I554"/>
    <mergeCell ref="F555:G555"/>
    <mergeCell ref="H555:I555"/>
    <mergeCell ref="H556:I556"/>
    <mergeCell ref="H545:I545"/>
    <mergeCell ref="F546:G546"/>
    <mergeCell ref="H546:I546"/>
    <mergeCell ref="H547:I547"/>
    <mergeCell ref="F548:G548"/>
    <mergeCell ref="H548:I548"/>
    <mergeCell ref="F549:G549"/>
    <mergeCell ref="H549:I549"/>
    <mergeCell ref="F550:G550"/>
    <mergeCell ref="H550:I550"/>
    <mergeCell ref="H539:I539"/>
    <mergeCell ref="F540:G540"/>
    <mergeCell ref="H540:I540"/>
    <mergeCell ref="F541:G541"/>
    <mergeCell ref="H541:I541"/>
    <mergeCell ref="H542:I542"/>
    <mergeCell ref="F543:G543"/>
    <mergeCell ref="H543:I543"/>
    <mergeCell ref="F544:G544"/>
    <mergeCell ref="H544:I544"/>
    <mergeCell ref="H533:I533"/>
    <mergeCell ref="F534:G534"/>
    <mergeCell ref="H534:I534"/>
    <mergeCell ref="F535:G535"/>
    <mergeCell ref="H535:I535"/>
    <mergeCell ref="F536:G536"/>
    <mergeCell ref="H536:I536"/>
    <mergeCell ref="H537:I537"/>
    <mergeCell ref="F538:G538"/>
    <mergeCell ref="H538:I538"/>
    <mergeCell ref="D657:E657"/>
    <mergeCell ref="D91:E91"/>
    <mergeCell ref="D92:E92"/>
    <mergeCell ref="E83:F83"/>
    <mergeCell ref="E84:F84"/>
    <mergeCell ref="E85:F85"/>
    <mergeCell ref="E86:F86"/>
    <mergeCell ref="E87:F87"/>
    <mergeCell ref="D90:E90"/>
    <mergeCell ref="D96:E96"/>
    <mergeCell ref="F532:G532"/>
    <mergeCell ref="F537:G537"/>
    <mergeCell ref="F542:G542"/>
    <mergeCell ref="F547:G547"/>
    <mergeCell ref="F552:G552"/>
    <mergeCell ref="F556:G556"/>
    <mergeCell ref="F564:G564"/>
    <mergeCell ref="F569:G569"/>
    <mergeCell ref="F574:G574"/>
    <mergeCell ref="F579:G579"/>
    <mergeCell ref="F584:G584"/>
    <mergeCell ref="F588:G588"/>
    <mergeCell ref="E114:F114"/>
    <mergeCell ref="E115:F115"/>
    <mergeCell ref="D93:E93"/>
    <mergeCell ref="D94:E94"/>
    <mergeCell ref="D95:E95"/>
    <mergeCell ref="D97:E97"/>
    <mergeCell ref="G21:H21"/>
    <mergeCell ref="E80:F80"/>
    <mergeCell ref="E81:F81"/>
    <mergeCell ref="E82:F82"/>
    <mergeCell ref="G32:H32"/>
    <mergeCell ref="G42:H42"/>
    <mergeCell ref="G52:H52"/>
    <mergeCell ref="G62:H62"/>
    <mergeCell ref="G127:H127"/>
    <mergeCell ref="E142:F142"/>
    <mergeCell ref="E143:F143"/>
    <mergeCell ref="E144:F144"/>
    <mergeCell ref="E145:F145"/>
    <mergeCell ref="E146:F146"/>
    <mergeCell ref="E116:F116"/>
    <mergeCell ref="E118:F118"/>
    <mergeCell ref="E119:F119"/>
    <mergeCell ref="E120:F120"/>
    <mergeCell ref="E123:F123"/>
    <mergeCell ref="E117:F117"/>
    <mergeCell ref="E121:F121"/>
    <mergeCell ref="E122:F122"/>
    <mergeCell ref="G190:H190"/>
    <mergeCell ref="E205:F205"/>
    <mergeCell ref="E206:F206"/>
    <mergeCell ref="E207:F207"/>
    <mergeCell ref="E208:F208"/>
    <mergeCell ref="D190:D191"/>
    <mergeCell ref="G159:H159"/>
    <mergeCell ref="E174:F174"/>
    <mergeCell ref="E175:F175"/>
    <mergeCell ref="D181:E181"/>
    <mergeCell ref="D182:E182"/>
    <mergeCell ref="D183:E183"/>
    <mergeCell ref="E179:F179"/>
    <mergeCell ref="E178:F178"/>
    <mergeCell ref="E176:F176"/>
    <mergeCell ref="E177:F177"/>
    <mergeCell ref="D213:E213"/>
    <mergeCell ref="D214:E214"/>
    <mergeCell ref="D215:E215"/>
    <mergeCell ref="E239:F239"/>
    <mergeCell ref="E240:F240"/>
    <mergeCell ref="E270:F270"/>
    <mergeCell ref="E333:F333"/>
    <mergeCell ref="E506:F506"/>
    <mergeCell ref="E505:F505"/>
    <mergeCell ref="D491:E491"/>
    <mergeCell ref="D494:E494"/>
    <mergeCell ref="D492:E492"/>
    <mergeCell ref="D493:E493"/>
    <mergeCell ref="E487:F487"/>
    <mergeCell ref="D460:E460"/>
    <mergeCell ref="D461:E461"/>
    <mergeCell ref="D462:E462"/>
    <mergeCell ref="D463:E463"/>
    <mergeCell ref="G252:H252"/>
    <mergeCell ref="E267:F267"/>
    <mergeCell ref="E268:F268"/>
    <mergeCell ref="E269:F269"/>
    <mergeCell ref="G283:H283"/>
    <mergeCell ref="E298:F298"/>
    <mergeCell ref="E299:F299"/>
    <mergeCell ref="G221:H221"/>
    <mergeCell ref="E236:F236"/>
    <mergeCell ref="E237:F237"/>
    <mergeCell ref="E238:F238"/>
    <mergeCell ref="E241:F241"/>
    <mergeCell ref="D243:E243"/>
    <mergeCell ref="D244:E244"/>
    <mergeCell ref="D245:E245"/>
    <mergeCell ref="D246:E246"/>
    <mergeCell ref="G314:H314"/>
    <mergeCell ref="E329:F329"/>
    <mergeCell ref="E330:F330"/>
    <mergeCell ref="E331:F331"/>
    <mergeCell ref="E334:F334"/>
    <mergeCell ref="E300:F300"/>
    <mergeCell ref="E301:F301"/>
    <mergeCell ref="E302:F302"/>
    <mergeCell ref="E303:F303"/>
    <mergeCell ref="D305:E305"/>
    <mergeCell ref="D306:E306"/>
    <mergeCell ref="D307:E307"/>
    <mergeCell ref="D308:E308"/>
    <mergeCell ref="E332:F332"/>
    <mergeCell ref="G345:H345"/>
    <mergeCell ref="E360:F360"/>
    <mergeCell ref="E361:F361"/>
    <mergeCell ref="E362:F362"/>
    <mergeCell ref="G376:H376"/>
    <mergeCell ref="E391:F391"/>
    <mergeCell ref="D369:E369"/>
    <mergeCell ref="D370:E370"/>
    <mergeCell ref="D367:E367"/>
    <mergeCell ref="D368:E368"/>
    <mergeCell ref="E363:F363"/>
    <mergeCell ref="E364:F364"/>
    <mergeCell ref="E365:F365"/>
    <mergeCell ref="H532:I532"/>
    <mergeCell ref="G438:H438"/>
    <mergeCell ref="G407:H407"/>
    <mergeCell ref="E422:F422"/>
    <mergeCell ref="E423:F423"/>
    <mergeCell ref="E424:F424"/>
    <mergeCell ref="D429:E429"/>
    <mergeCell ref="E425:F425"/>
    <mergeCell ref="E426:F426"/>
    <mergeCell ref="E427:F427"/>
    <mergeCell ref="D431:E431"/>
    <mergeCell ref="G469:H469"/>
    <mergeCell ref="E484:F484"/>
    <mergeCell ref="E485:F485"/>
    <mergeCell ref="E486:F486"/>
    <mergeCell ref="D469:D470"/>
    <mergeCell ref="E453:F453"/>
    <mergeCell ref="E454:F454"/>
    <mergeCell ref="E455:F455"/>
    <mergeCell ref="E489:F489"/>
    <mergeCell ref="E488:F488"/>
    <mergeCell ref="E456:F456"/>
    <mergeCell ref="E457:F457"/>
    <mergeCell ref="E458:F458"/>
    <mergeCell ref="E507:F507"/>
    <mergeCell ref="E508:F508"/>
    <mergeCell ref="E522:F522"/>
    <mergeCell ref="E523:F523"/>
    <mergeCell ref="E516:F516"/>
    <mergeCell ref="E519:F519"/>
    <mergeCell ref="D535:E535"/>
    <mergeCell ref="E512:F512"/>
    <mergeCell ref="E513:F513"/>
    <mergeCell ref="E514:F514"/>
    <mergeCell ref="D532:E532"/>
    <mergeCell ref="E515:F515"/>
    <mergeCell ref="E509:F509"/>
    <mergeCell ref="F533:G533"/>
    <mergeCell ref="D534:E534"/>
    <mergeCell ref="D564:E564"/>
    <mergeCell ref="E520:F520"/>
    <mergeCell ref="E521:F521"/>
    <mergeCell ref="D549:E549"/>
    <mergeCell ref="E561:F561"/>
    <mergeCell ref="D544:E544"/>
    <mergeCell ref="D545:E545"/>
    <mergeCell ref="D546:E546"/>
    <mergeCell ref="D559:E559"/>
    <mergeCell ref="D555:E555"/>
    <mergeCell ref="D547:E547"/>
    <mergeCell ref="D548:E548"/>
    <mergeCell ref="F539:G539"/>
    <mergeCell ref="F545:G545"/>
    <mergeCell ref="F551:G551"/>
    <mergeCell ref="D533:E533"/>
    <mergeCell ref="D542:E542"/>
    <mergeCell ref="F557:G557"/>
    <mergeCell ref="C204:C205"/>
    <mergeCell ref="D204:D205"/>
    <mergeCell ref="C221:C222"/>
    <mergeCell ref="D221:D222"/>
    <mergeCell ref="C235:C236"/>
    <mergeCell ref="D235:D236"/>
    <mergeCell ref="C127:C128"/>
    <mergeCell ref="D127:D128"/>
    <mergeCell ref="C141:C142"/>
    <mergeCell ref="D141:D142"/>
    <mergeCell ref="C159:C160"/>
    <mergeCell ref="D159:D160"/>
    <mergeCell ref="C173:C174"/>
    <mergeCell ref="D173:D174"/>
    <mergeCell ref="C190:C191"/>
    <mergeCell ref="D184:E184"/>
    <mergeCell ref="E147:F147"/>
    <mergeCell ref="D150:E150"/>
    <mergeCell ref="D151:E151"/>
    <mergeCell ref="D152:E152"/>
    <mergeCell ref="D153:E153"/>
    <mergeCell ref="E209:F209"/>
    <mergeCell ref="E210:F210"/>
    <mergeCell ref="D212:E212"/>
    <mergeCell ref="C297:C298"/>
    <mergeCell ref="D297:D298"/>
    <mergeCell ref="C314:C315"/>
    <mergeCell ref="D314:D315"/>
    <mergeCell ref="C328:C329"/>
    <mergeCell ref="D328:D329"/>
    <mergeCell ref="C252:C253"/>
    <mergeCell ref="D252:D253"/>
    <mergeCell ref="C266:C267"/>
    <mergeCell ref="D266:D267"/>
    <mergeCell ref="C283:C284"/>
    <mergeCell ref="D283:D284"/>
    <mergeCell ref="D274:E274"/>
    <mergeCell ref="D275:E275"/>
    <mergeCell ref="D276:E276"/>
    <mergeCell ref="D277:E277"/>
    <mergeCell ref="E271:F271"/>
    <mergeCell ref="E272:F272"/>
    <mergeCell ref="C390:C391"/>
    <mergeCell ref="D390:D391"/>
    <mergeCell ref="C407:C408"/>
    <mergeCell ref="D407:D408"/>
    <mergeCell ref="D400:E400"/>
    <mergeCell ref="D401:E401"/>
    <mergeCell ref="E394:F394"/>
    <mergeCell ref="E395:F395"/>
    <mergeCell ref="D336:E336"/>
    <mergeCell ref="D337:E337"/>
    <mergeCell ref="E396:F396"/>
    <mergeCell ref="D399:E399"/>
    <mergeCell ref="C345:C346"/>
    <mergeCell ref="D345:D346"/>
    <mergeCell ref="C359:C360"/>
    <mergeCell ref="D359:D360"/>
    <mergeCell ref="C376:C377"/>
    <mergeCell ref="D376:D377"/>
    <mergeCell ref="D338:E338"/>
    <mergeCell ref="D339:E339"/>
    <mergeCell ref="D398:E398"/>
    <mergeCell ref="E392:F392"/>
    <mergeCell ref="E393:F393"/>
    <mergeCell ref="C452:C453"/>
    <mergeCell ref="D452:D453"/>
    <mergeCell ref="C469:C470"/>
    <mergeCell ref="C483:C484"/>
    <mergeCell ref="D483:D484"/>
    <mergeCell ref="C421:C422"/>
    <mergeCell ref="D421:D422"/>
    <mergeCell ref="C438:C439"/>
    <mergeCell ref="D438:D439"/>
    <mergeCell ref="D430:E430"/>
    <mergeCell ref="D432:E432"/>
    <mergeCell ref="D576:E576"/>
    <mergeCell ref="D577:E577"/>
    <mergeCell ref="D578:E578"/>
    <mergeCell ref="D579:E579"/>
    <mergeCell ref="D591:E591"/>
    <mergeCell ref="D592:E592"/>
    <mergeCell ref="D541:E541"/>
    <mergeCell ref="D641:E641"/>
    <mergeCell ref="D642:E642"/>
    <mergeCell ref="D635:E635"/>
    <mergeCell ref="D609:E609"/>
    <mergeCell ref="D610:E610"/>
    <mergeCell ref="D611:E611"/>
    <mergeCell ref="D601:E601"/>
    <mergeCell ref="D602:E602"/>
    <mergeCell ref="D603:E603"/>
    <mergeCell ref="D604:E604"/>
    <mergeCell ref="D553:E553"/>
    <mergeCell ref="D554:E554"/>
    <mergeCell ref="D556:E556"/>
    <mergeCell ref="D557:E557"/>
    <mergeCell ref="D558:E558"/>
    <mergeCell ref="D560:E560"/>
    <mergeCell ref="D629:E629"/>
    <mergeCell ref="D571:E571"/>
    <mergeCell ref="D572:E572"/>
    <mergeCell ref="D573:E573"/>
    <mergeCell ref="D574:E574"/>
    <mergeCell ref="D575:E575"/>
    <mergeCell ref="D583:E583"/>
    <mergeCell ref="D655:E655"/>
    <mergeCell ref="D656:E656"/>
    <mergeCell ref="E593:F593"/>
    <mergeCell ref="E625:F625"/>
    <mergeCell ref="D649:E649"/>
    <mergeCell ref="D650:E650"/>
    <mergeCell ref="D639:E639"/>
    <mergeCell ref="D640:E640"/>
    <mergeCell ref="D645:E645"/>
    <mergeCell ref="D646:E646"/>
    <mergeCell ref="D647:E647"/>
    <mergeCell ref="D648:E648"/>
    <mergeCell ref="D644:E644"/>
    <mergeCell ref="D600:E600"/>
    <mergeCell ref="D605:E605"/>
    <mergeCell ref="D652:E652"/>
    <mergeCell ref="D653:E653"/>
    <mergeCell ref="D636:E636"/>
    <mergeCell ref="D643:E643"/>
    <mergeCell ref="D630:E630"/>
    <mergeCell ref="D631:E631"/>
    <mergeCell ref="D633:E633"/>
    <mergeCell ref="D634:E634"/>
    <mergeCell ref="D627:E627"/>
    <mergeCell ref="D651:E651"/>
    <mergeCell ref="D654:E654"/>
    <mergeCell ref="D585:E585"/>
    <mergeCell ref="D586:E586"/>
    <mergeCell ref="D588:E588"/>
    <mergeCell ref="D589:E589"/>
    <mergeCell ref="D590:E590"/>
    <mergeCell ref="D587:E587"/>
    <mergeCell ref="D596:E596"/>
    <mergeCell ref="D598:E598"/>
    <mergeCell ref="D599:E599"/>
    <mergeCell ref="D597:E597"/>
    <mergeCell ref="D622:E622"/>
    <mergeCell ref="D623:E623"/>
    <mergeCell ref="D628:E628"/>
    <mergeCell ref="D612:E612"/>
    <mergeCell ref="D613:E613"/>
    <mergeCell ref="D614:E614"/>
    <mergeCell ref="D580:E580"/>
    <mergeCell ref="D581:E581"/>
    <mergeCell ref="D582:E582"/>
    <mergeCell ref="D584:E584"/>
    <mergeCell ref="D606:E606"/>
    <mergeCell ref="D607:E607"/>
    <mergeCell ref="D608:E608"/>
    <mergeCell ref="D632:E632"/>
    <mergeCell ref="D595:E595"/>
    <mergeCell ref="D615:E615"/>
    <mergeCell ref="D616:E616"/>
    <mergeCell ref="D617:E617"/>
    <mergeCell ref="D618:E618"/>
    <mergeCell ref="D620:E620"/>
    <mergeCell ref="D621:E621"/>
    <mergeCell ref="M21:N21"/>
    <mergeCell ref="M32:N32"/>
    <mergeCell ref="M42:N42"/>
    <mergeCell ref="M52:N52"/>
    <mergeCell ref="M62:N62"/>
    <mergeCell ref="D637:E637"/>
    <mergeCell ref="D638:E638"/>
    <mergeCell ref="D624:E624"/>
    <mergeCell ref="D552:E552"/>
    <mergeCell ref="D550:E550"/>
    <mergeCell ref="D551:E551"/>
    <mergeCell ref="D619:E619"/>
    <mergeCell ref="D565:E565"/>
    <mergeCell ref="D566:E566"/>
    <mergeCell ref="D567:E567"/>
    <mergeCell ref="D568:E568"/>
    <mergeCell ref="D569:E569"/>
    <mergeCell ref="D570:E570"/>
    <mergeCell ref="D536:E536"/>
    <mergeCell ref="D538:E538"/>
    <mergeCell ref="D540:E540"/>
    <mergeCell ref="D539:E539"/>
    <mergeCell ref="D537:E537"/>
    <mergeCell ref="D543:E543"/>
  </mergeCells>
  <phoneticPr fontId="3" type="noConversion"/>
  <dataValidations count="2">
    <dataValidation type="list" allowBlank="1" showInputMessage="1" showErrorMessage="1" sqref="A594 A626" xr:uid="{00000000-0002-0000-0000-000000000000}">
      <formula1>$L$531:$L$557</formula1>
    </dataValidation>
    <dataValidation type="list" allowBlank="1" showInputMessage="1" showErrorMessage="1" sqref="C8" xr:uid="{00000000-0002-0000-0000-000001000000}">
      <formula1>$Q$6:$Q$8</formula1>
    </dataValidation>
  </dataValidations>
  <hyperlinks>
    <hyperlink ref="M7" r:id="rId1" xr:uid="{00000000-0004-0000-0000-000000000000}"/>
    <hyperlink ref="C6" location="'2026return'!A529" display="Education" xr:uid="{00000000-0004-0000-0000-000002000000}"/>
    <hyperlink ref="H688" location="'2026return'!A1" display="Back to Top" xr:uid="{4A2A388C-F4EA-4E06-9474-BE99BDE0D7EE}"/>
    <hyperlink ref="C5" location="'2026return'!A112" display="Library" xr:uid="{00000000-0004-0000-0000-000001000000}"/>
  </hyperlinks>
  <pageMargins left="0.7" right="0.7" top="0.48" bottom="0.75" header="0.3" footer="0.3"/>
  <pageSetup paperSize="5" scale="90" orientation="landscape" r:id="rId2"/>
  <headerFooter>
    <oddFooter>&amp;L&amp;G&amp;R&amp;G</oddFooter>
  </headerFooter>
  <rowBreaks count="6" manualBreakCount="6">
    <brk id="39" max="10" man="1"/>
    <brk id="60" max="10" man="1"/>
    <brk id="88" max="10" man="1"/>
    <brk id="104" max="10" man="1"/>
    <brk id="561" max="10" man="1"/>
    <brk id="669" max="10" man="1"/>
  </rowBreaks>
  <customProperties>
    <customPr name="OrphanNamesChecked" r:id="rId3"/>
  </customProperties>
  <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Sheet1!$A$2:$A$29</xm:f>
          </x14:formula1>
          <xm:sqref>A563 A531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workbookViewId="0">
      <selection activeCell="D30" sqref="D30"/>
    </sheetView>
  </sheetViews>
  <sheetFormatPr defaultRowHeight="12.75" x14ac:dyDescent="0.2"/>
  <cols>
    <col min="1" max="1" width="49.28515625" customWidth="1"/>
    <col min="2" max="2" width="14" bestFit="1" customWidth="1"/>
    <col min="3" max="3" width="25.85546875" customWidth="1"/>
    <col min="4" max="4" width="91.42578125" customWidth="1"/>
    <col min="5" max="5" width="26.5703125" customWidth="1"/>
  </cols>
  <sheetData>
    <row r="1" spans="1:6" x14ac:dyDescent="0.2">
      <c r="A1" s="181" t="s">
        <v>162</v>
      </c>
      <c r="B1" s="180"/>
      <c r="C1" s="180"/>
      <c r="D1" s="180"/>
      <c r="E1" s="180"/>
    </row>
    <row r="2" spans="1:6" x14ac:dyDescent="0.2">
      <c r="A2" s="182" t="s">
        <v>141</v>
      </c>
      <c r="B2" s="182" t="s">
        <v>142</v>
      </c>
      <c r="C2" s="182" t="s">
        <v>88</v>
      </c>
      <c r="D2" s="182" t="s">
        <v>143</v>
      </c>
      <c r="E2" s="181" t="s">
        <v>163</v>
      </c>
    </row>
    <row r="3" spans="1:6" x14ac:dyDescent="0.2">
      <c r="A3" t="s">
        <v>144</v>
      </c>
      <c r="B3" s="154">
        <f>'2026return'!E104</f>
        <v>0</v>
      </c>
      <c r="C3" s="154">
        <f>'2026return'!E660</f>
        <v>0</v>
      </c>
      <c r="D3" s="153" t="str">
        <f>IF(B3=C3,"OK","Your Total Municipal Taxable Assessments Has A Variance of $"&amp;B3-C3&amp;" With Total Education Taxable Assessment")</f>
        <v>OK</v>
      </c>
      <c r="E3" s="107"/>
    </row>
    <row r="4" spans="1:6" x14ac:dyDescent="0.2">
      <c r="A4" s="152" t="s">
        <v>145</v>
      </c>
      <c r="B4" s="125">
        <f>'2026return'!B28</f>
        <v>0</v>
      </c>
      <c r="C4" s="125">
        <f>'2026return'!B556+'2026return'!B588</f>
        <v>0</v>
      </c>
      <c r="D4" s="153" t="str">
        <f>IF(B4=C4,"OK","Your AG Municipal Taxable Assessments Has A Variance of $"&amp;B4-C4&amp;" With AG Education Taxable Assessment")</f>
        <v>OK</v>
      </c>
      <c r="E4" s="107"/>
    </row>
    <row r="5" spans="1:6" x14ac:dyDescent="0.2">
      <c r="A5" s="152" t="s">
        <v>146</v>
      </c>
      <c r="B5" s="125">
        <f>'2026return'!B39+'2026return'!B49+'2026return'!B59</f>
        <v>0</v>
      </c>
      <c r="C5" s="125">
        <f>'2026return'!B557+'2026return'!B589</f>
        <v>0</v>
      </c>
      <c r="D5" s="153" t="str">
        <f>IF(B5=C5,"OK","Your RESI Municipal Taxable Assessments Has A Variance of $"&amp;B5-C5&amp;" With RESI Education Taxable Assessment")</f>
        <v>OK</v>
      </c>
      <c r="E5" s="107"/>
    </row>
    <row r="6" spans="1:6" x14ac:dyDescent="0.2">
      <c r="A6" s="152" t="s">
        <v>147</v>
      </c>
      <c r="B6" s="125">
        <f>'2026return'!B75</f>
        <v>0</v>
      </c>
      <c r="C6" s="125">
        <f>'2026return'!B558+'2026return'!B590+'2026return'!B559+'2026return'!B591</f>
        <v>0</v>
      </c>
      <c r="D6" s="153" t="str">
        <f>IF(B6=C6,"OK","Your COMM &amp; IND Municipal Taxable Assessments Has A Variance of $"&amp;B6-C6&amp;" With COMM &amp; IND Education Taxable Assessment")</f>
        <v>OK</v>
      </c>
      <c r="E6" s="107"/>
    </row>
    <row r="7" spans="1:6" x14ac:dyDescent="0.2">
      <c r="A7" s="152"/>
      <c r="D7" s="153"/>
      <c r="E7" s="4"/>
    </row>
    <row r="8" spans="1:6" x14ac:dyDescent="0.2">
      <c r="A8" s="185" t="s">
        <v>164</v>
      </c>
      <c r="B8" s="183"/>
      <c r="C8" s="183"/>
      <c r="D8" s="185"/>
      <c r="E8" s="183"/>
      <c r="F8" s="183"/>
    </row>
    <row r="9" spans="1:6" x14ac:dyDescent="0.2">
      <c r="A9" s="185" t="s">
        <v>141</v>
      </c>
      <c r="B9" s="185" t="s">
        <v>142</v>
      </c>
      <c r="C9" s="185" t="s">
        <v>165</v>
      </c>
      <c r="D9" s="185" t="s">
        <v>143</v>
      </c>
      <c r="E9" s="184" t="s">
        <v>163</v>
      </c>
      <c r="F9" s="183"/>
    </row>
    <row r="10" spans="1:6" x14ac:dyDescent="0.2">
      <c r="A10" s="152" t="s">
        <v>144</v>
      </c>
      <c r="B10" s="125">
        <f>'2026return'!E104</f>
        <v>0</v>
      </c>
      <c r="C10" s="125">
        <f>'2026return'!E108</f>
        <v>0</v>
      </c>
      <c r="D10" s="153" t="str">
        <f>IF(B10=C10,"OK","Your Total Municipal Taxable Assessments Has A Variance of $"&amp;B10-C10&amp;" With SAMA Taxable Assessment")</f>
        <v>OK</v>
      </c>
      <c r="E10" s="4"/>
    </row>
    <row r="12" spans="1:6" x14ac:dyDescent="0.2">
      <c r="A12" s="153" t="s">
        <v>185</v>
      </c>
    </row>
    <row r="13" spans="1:6" x14ac:dyDescent="0.2">
      <c r="A13" s="153" t="s">
        <v>4</v>
      </c>
      <c r="B13" s="153" t="s">
        <v>7</v>
      </c>
      <c r="C13" s="153" t="s">
        <v>186</v>
      </c>
      <c r="D13" s="153" t="s">
        <v>143</v>
      </c>
    </row>
    <row r="14" spans="1:6" x14ac:dyDescent="0.2">
      <c r="A14" s="125">
        <f>IF(SUM('2026return'!D23:D25)&lt;&gt;0,AVERAGE('2026return'!D23:D25),0)</f>
        <v>0</v>
      </c>
      <c r="B14" s="125">
        <f>IF(SUM('2026return'!D34:D37)&lt;&gt;0,AVERAGE('2026return'!D34:D37),0)</f>
        <v>0</v>
      </c>
      <c r="C14" s="125">
        <f>IF(SUM('2026return'!D64:D73)&lt;&gt;0,AVERAGE('2026return'!D64:D73),0)</f>
        <v>0</v>
      </c>
      <c r="D14" s="218" t="str">
        <f>IF(OR(AND(A14=0,B14=0),AND(B14=0,C14=0),AND(A14=0,C14=0)),"OK",IF(AND(A14&lt;&gt;0,B14&lt;&gt;0,C14&lt;&gt;0),IF(AND(A14=B14,B14=C14,A14=C14),"OK","The same uniform mill rate should be used in all property classes and subcategories"),IF(A14=0,IF(B14=C14,"OK","The same uniform mill rate should be used in all property classes and subcategories"),IF(B14=0,IF(A14=C14,"OK","The same uniform mill rate should be used in all property classes and subcategories"),IF(C14=0,IF(A14=B14,"OK","The same uniform mill rate should be used in all property classes and subcategories"))))))</f>
        <v>OK</v>
      </c>
    </row>
    <row r="15" spans="1:6" x14ac:dyDescent="0.2">
      <c r="A15" s="153"/>
    </row>
    <row r="16" spans="1:6" x14ac:dyDescent="0.2">
      <c r="A16" s="153"/>
    </row>
    <row r="17" spans="1:6" x14ac:dyDescent="0.2">
      <c r="A17" s="153"/>
    </row>
    <row r="18" spans="1:6" x14ac:dyDescent="0.2">
      <c r="A18" s="153"/>
      <c r="B18" s="4"/>
      <c r="C18" s="153"/>
      <c r="D18" s="153"/>
      <c r="E18" s="153"/>
      <c r="F18" s="153"/>
    </row>
    <row r="19" spans="1:6" x14ac:dyDescent="0.2">
      <c r="B19" s="107"/>
      <c r="E19" s="153"/>
      <c r="F19" s="218"/>
    </row>
    <row r="21" spans="1:6" ht="13.5" thickBot="1" x14ac:dyDescent="0.25"/>
    <row r="22" spans="1:6" ht="84.75" customHeight="1" thickBot="1" x14ac:dyDescent="0.25">
      <c r="A22" s="373" t="s">
        <v>207</v>
      </c>
      <c r="B22" s="374"/>
      <c r="C22" s="374"/>
      <c r="D22" s="375"/>
    </row>
  </sheetData>
  <sheetProtection algorithmName="SHA-512" hashValue="R5y8XL6J/vrVMYDl8S/+ToeFH3hbZc6UhoQ9O/VNWde6YYOntEmfMF5MOwoo5x9m2/S2uswlAik3aB/Fr0iF2g==" saltValue="aARNA3Q2IHhgovJBTbjafw==" spinCount="100000" sheet="1" objects="1" scenarios="1"/>
  <mergeCells count="1">
    <mergeCell ref="A22:D22"/>
  </mergeCells>
  <conditionalFormatting sqref="D1:D10">
    <cfRule type="containsText" dxfId="15" priority="9" stopIfTrue="1" operator="containsText" text="$">
      <formula>NOT(ISERROR(SEARCH("$",D1)))</formula>
    </cfRule>
    <cfRule type="containsText" dxfId="14" priority="11" stopIfTrue="1" operator="containsText" text="OK">
      <formula>NOT(ISERROR(SEARCH("OK",D1)))</formula>
    </cfRule>
  </conditionalFormatting>
  <conditionalFormatting sqref="D3:D6">
    <cfRule type="containsText" dxfId="13" priority="10" stopIfTrue="1" operator="containsText" text="&lt;&gt;OK">
      <formula>NOT(ISERROR(SEARCH("&lt;&gt;OK",D3)))</formula>
    </cfRule>
  </conditionalFormatting>
  <conditionalFormatting sqref="D14">
    <cfRule type="containsText" dxfId="12" priority="1" stopIfTrue="1" operator="containsText" text="uniform">
      <formula>NOT(ISERROR(SEARCH("uniform",D14)))</formula>
    </cfRule>
    <cfRule type="containsText" dxfId="11" priority="2" stopIfTrue="1" operator="containsText" text="OK">
      <formula>NOT(ISERROR(SEARCH("OK",D14)))</formula>
    </cfRule>
  </conditionalFormatting>
  <conditionalFormatting sqref="E19">
    <cfRule type="containsText" dxfId="10" priority="7" stopIfTrue="1" operator="containsText" text="$">
      <formula>NOT(ISERROR(SEARCH("$",E19)))</formula>
    </cfRule>
    <cfRule type="containsText" dxfId="9" priority="8" stopIfTrue="1" operator="containsText" text="OK">
      <formula>NOT(ISERROR(SEARCH("OK",E19)))</formula>
    </cfRule>
  </conditionalFormatting>
  <conditionalFormatting sqref="F18">
    <cfRule type="containsText" dxfId="8" priority="3" stopIfTrue="1" operator="containsText" text="$">
      <formula>NOT(ISERROR(SEARCH("$",F18)))</formula>
    </cfRule>
    <cfRule type="containsText" dxfId="7" priority="4" stopIfTrue="1" operator="containsText" text="OK">
      <formula>NOT(ISERROR(SEARCH("OK",F18)))</formula>
    </cfRule>
  </conditionalFormatting>
  <conditionalFormatting sqref="F19">
    <cfRule type="containsText" dxfId="6" priority="5" stopIfTrue="1" operator="containsText" text="uniform">
      <formula>NOT(ISERROR(SEARCH("uniform",F19)))</formula>
    </cfRule>
    <cfRule type="containsText" dxfId="5" priority="6" stopIfTrue="1" operator="containsText" text="OK">
      <formula>NOT(ISERROR(SEARCH("OK",F19)))</formula>
    </cfRule>
  </conditionalFormatting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Sheet1!$B$3:$B$7</xm:f>
          </x14:formula1>
          <xm:sqref>E10 E3:E6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EF43-1AEA-4B1B-944A-8CC0B0904EB8}">
  <dimension ref="A1:S19"/>
  <sheetViews>
    <sheetView workbookViewId="0">
      <selection activeCell="A16" sqref="A16"/>
    </sheetView>
  </sheetViews>
  <sheetFormatPr defaultColWidth="9.140625" defaultRowHeight="12.75" x14ac:dyDescent="0.2"/>
  <cols>
    <col min="1" max="1" width="46.85546875" style="4" customWidth="1"/>
    <col min="2" max="15" width="22.5703125" style="4" customWidth="1"/>
    <col min="16" max="17" width="15.85546875" style="4" customWidth="1"/>
    <col min="18" max="16384" width="9.140625" style="4"/>
  </cols>
  <sheetData>
    <row r="1" spans="1:19" ht="15.75" x14ac:dyDescent="0.25">
      <c r="A1" s="6" t="s">
        <v>187</v>
      </c>
      <c r="B1" s="6" t="s">
        <v>188</v>
      </c>
      <c r="C1" s="14"/>
    </row>
    <row r="2" spans="1:19" x14ac:dyDescent="0.2">
      <c r="A2" s="220" t="str">
        <f>IF('2026return'!A3="","",'2026return'!A3)</f>
        <v>C</v>
      </c>
      <c r="B2" s="220" t="str">
        <f>IF('2026return'!B3="","",'2026return'!B3)</f>
        <v/>
      </c>
    </row>
    <row r="4" spans="1:19" ht="12.75" customHeight="1" x14ac:dyDescent="0.2">
      <c r="A4" s="382" t="str">
        <f>IFERROR(IF(B18="ABOVE LIMIT","If the municipality has been granted an extension of time to become compliant with the Effective Tax Rate legislation, please indicate below in row 6 the date the municipality was granted this extension",""),"")</f>
        <v/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</row>
    <row r="5" spans="1:19" x14ac:dyDescent="0.2">
      <c r="A5" s="382"/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</row>
    <row r="6" spans="1:19" x14ac:dyDescent="0.2">
      <c r="A6" s="383"/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</row>
    <row r="8" spans="1:19" ht="13.5" customHeight="1" x14ac:dyDescent="0.2"/>
    <row r="9" spans="1:19" x14ac:dyDescent="0.2">
      <c r="A9" s="68"/>
    </row>
    <row r="10" spans="1:19" x14ac:dyDescent="0.2">
      <c r="A10" s="221" t="s">
        <v>196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</row>
    <row r="11" spans="1:19" ht="13.5" thickBot="1" x14ac:dyDescent="0.25"/>
    <row r="12" spans="1:19" ht="13.5" thickBot="1" x14ac:dyDescent="0.25">
      <c r="B12" s="385" t="s">
        <v>197</v>
      </c>
      <c r="C12" s="386"/>
      <c r="D12" s="387"/>
      <c r="E12" s="388" t="s">
        <v>198</v>
      </c>
      <c r="F12" s="386"/>
      <c r="G12" s="386"/>
      <c r="H12" s="386"/>
      <c r="I12" s="386"/>
      <c r="J12" s="386"/>
      <c r="K12" s="386"/>
      <c r="L12" s="386"/>
      <c r="M12" s="386"/>
      <c r="N12" s="386"/>
      <c r="O12" s="389"/>
    </row>
    <row r="13" spans="1:19" x14ac:dyDescent="0.2">
      <c r="A13" s="222" t="s">
        <v>142</v>
      </c>
      <c r="B13" s="254" t="s">
        <v>189</v>
      </c>
      <c r="C13" s="248" t="s">
        <v>190</v>
      </c>
      <c r="D13" s="249" t="s">
        <v>204</v>
      </c>
      <c r="E13" s="250" t="s">
        <v>199</v>
      </c>
      <c r="F13" s="250" t="s">
        <v>199</v>
      </c>
      <c r="G13" s="250" t="s">
        <v>199</v>
      </c>
      <c r="H13" s="250" t="s">
        <v>199</v>
      </c>
      <c r="I13" s="250" t="s">
        <v>199</v>
      </c>
      <c r="J13" s="250" t="s">
        <v>199</v>
      </c>
      <c r="K13" s="250" t="s">
        <v>199</v>
      </c>
      <c r="L13" s="250" t="s">
        <v>199</v>
      </c>
      <c r="M13" s="250" t="s">
        <v>199</v>
      </c>
      <c r="N13" s="250" t="s">
        <v>199</v>
      </c>
      <c r="O13" s="255" t="s">
        <v>199</v>
      </c>
    </row>
    <row r="14" spans="1:19" x14ac:dyDescent="0.2">
      <c r="A14" s="223" t="s">
        <v>191</v>
      </c>
      <c r="B14" s="256"/>
      <c r="C14" s="224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5"/>
    </row>
    <row r="15" spans="1:19" x14ac:dyDescent="0.2">
      <c r="A15" s="226" t="s">
        <v>192</v>
      </c>
      <c r="B15" s="257"/>
      <c r="C15" s="227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5"/>
      <c r="P15" s="384" t="str">
        <f>IF(OR(AND(B14&lt;&gt;0,B15=0),AND(C14&lt;&gt;0,C15=0),AND(D14&lt;&gt;0,D15=0),AND(E14&lt;&gt;0,E15=0),AND(F14&lt;&gt;0,F15=0),AND(G14&lt;&gt;0,G15=0),AND(H14&lt;&gt;0,H15=0),AND(I14&lt;&gt;0,I15=0),AND(J14&lt;&gt;0,J15=0),AND(K14&lt;&gt;0,K15=0),AND(L14&lt;&gt;0,L15=0),AND(M14&lt;&gt;0,M15=0),AND(N14&lt;&gt;0,N15=0),AND(O14&lt;&gt;0,O15=0)),"Tax levy is missing",IF(OR(AND(B14=0,B15&lt;&gt;0),AND(C14=0,C15&lt;&gt;0),AND(D14=0,D15&lt;&gt;0),AND(E14=0,E15&lt;&gt;0),AND(F14=0,F15&lt;&gt;0),AND(G14=0,G15&lt;&gt;0),AND(H14=0,H15&lt;&gt;0),AND(I14=0,I15&lt;&gt;0),AND(J14=0,J15&lt;&gt;0),AND(K14=0,K15&lt;&gt;0),AND(L14=0,L15&lt;&gt;0),AND(M14=0,M15&lt;&gt;0),AND(N14=0,N15&lt;&gt;0),AND(O14=0,O15&lt;&gt;0)),"Taxable assessment is missing",""))</f>
        <v/>
      </c>
      <c r="Q15" s="384"/>
      <c r="R15" s="153"/>
      <c r="S15" s="153"/>
    </row>
    <row r="16" spans="1:19" x14ac:dyDescent="0.2">
      <c r="A16" s="251" t="s">
        <v>193</v>
      </c>
      <c r="B16" s="258" t="str">
        <f t="shared" ref="B16:O16" si="0">IFERROR(B15/B14,"")</f>
        <v/>
      </c>
      <c r="C16" s="259" t="str">
        <f t="shared" si="0"/>
        <v/>
      </c>
      <c r="D16" s="259" t="str">
        <f t="shared" si="0"/>
        <v/>
      </c>
      <c r="E16" s="259" t="str">
        <f t="shared" si="0"/>
        <v/>
      </c>
      <c r="F16" s="259" t="str">
        <f t="shared" si="0"/>
        <v/>
      </c>
      <c r="G16" s="259" t="str">
        <f t="shared" si="0"/>
        <v/>
      </c>
      <c r="H16" s="259" t="str">
        <f t="shared" si="0"/>
        <v/>
      </c>
      <c r="I16" s="259" t="str">
        <f t="shared" si="0"/>
        <v/>
      </c>
      <c r="J16" s="259" t="str">
        <f t="shared" si="0"/>
        <v/>
      </c>
      <c r="K16" s="259" t="str">
        <f t="shared" si="0"/>
        <v/>
      </c>
      <c r="L16" s="259" t="str">
        <f t="shared" si="0"/>
        <v/>
      </c>
      <c r="M16" s="259" t="str">
        <f t="shared" si="0"/>
        <v/>
      </c>
      <c r="N16" s="259" t="str">
        <f t="shared" si="0"/>
        <v/>
      </c>
      <c r="O16" s="260" t="str">
        <f t="shared" si="0"/>
        <v/>
      </c>
    </row>
    <row r="17" spans="1:15" x14ac:dyDescent="0.2">
      <c r="A17" s="252" t="s">
        <v>194</v>
      </c>
      <c r="B17" s="376" t="str">
        <f>IFERROR(MAX(B16:O16)/MIN(B16:O16),"")</f>
        <v/>
      </c>
      <c r="C17" s="377"/>
      <c r="D17" s="377"/>
      <c r="E17" s="377"/>
      <c r="F17" s="377"/>
      <c r="G17" s="377"/>
      <c r="H17" s="377"/>
      <c r="I17" s="377"/>
      <c r="J17" s="377"/>
      <c r="K17" s="377"/>
      <c r="L17" s="377"/>
      <c r="M17" s="377"/>
      <c r="N17" s="377"/>
      <c r="O17" s="378"/>
    </row>
    <row r="18" spans="1:15" ht="13.5" thickBot="1" x14ac:dyDescent="0.25">
      <c r="A18" s="253" t="s">
        <v>195</v>
      </c>
      <c r="B18" s="379" t="str">
        <f>IF(B17="","",IF(AND(B17&lt;=7,B17&gt;=0),"WITHIN LIMIT","ABOVE LIMIT"))</f>
        <v/>
      </c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1"/>
    </row>
    <row r="19" spans="1:15" x14ac:dyDescent="0.2">
      <c r="A19" s="107"/>
    </row>
  </sheetData>
  <sheetProtection algorithmName="SHA-512" hashValue="P4wA9VA7LibxG91GRla4zcpDALylYmQB6f+JsOHs4K2XeXiy6iUO9DvopLTOsOYBTPpy4oI5OPVOoJQuyxDOlA==" saltValue="bshpVcYmD0tfU2soLOB2Gg==" spinCount="100000" sheet="1" objects="1" scenarios="1"/>
  <mergeCells count="7">
    <mergeCell ref="B17:O17"/>
    <mergeCell ref="B18:O18"/>
    <mergeCell ref="A4:O5"/>
    <mergeCell ref="A6:O6"/>
    <mergeCell ref="P15:Q15"/>
    <mergeCell ref="B12:D12"/>
    <mergeCell ref="E12:O12"/>
  </mergeCells>
  <conditionalFormatting sqref="A4">
    <cfRule type="containsText" dxfId="4" priority="37" stopIfTrue="1" operator="containsText" text="If the municipality has been granted an extension of time to become compliant with the Effective Tax Rate legislation, please indicate below in row 6 the date the municipality was granted this extension">
      <formula>NOT(ISERROR(SEARCH("If the municipality has been granted an extension of time to become compliant with the Effective Tax Rate legislation, please indicate below in row 6 the date the municipality was granted this extension",A4)))</formula>
    </cfRule>
  </conditionalFormatting>
  <conditionalFormatting sqref="B18">
    <cfRule type="containsText" dxfId="3" priority="72" stopIfTrue="1" operator="containsText" text="ABOVE LIMIT">
      <formula>NOT(ISERROR(SEARCH("ABOVE LIMIT",B18)))</formula>
    </cfRule>
    <cfRule type="containsText" dxfId="2" priority="73" stopIfTrue="1" operator="containsText" text="WITHIN LIMIT">
      <formula>NOT(ISERROR(SEARCH("WITHIN LIMIT",B18)))</formula>
    </cfRule>
  </conditionalFormatting>
  <conditionalFormatting sqref="P15">
    <cfRule type="containsText" dxfId="1" priority="35" stopIfTrue="1" operator="containsText" text="Tax levy is missing">
      <formula>NOT(ISERROR(SEARCH("Tax levy is missing",P15)))</formula>
    </cfRule>
    <cfRule type="containsText" dxfId="0" priority="36" stopIfTrue="1" operator="containsText" text="Taxable assessment is missing">
      <formula>NOT(ISERROR(SEARCH("Taxable assessment is missing",P15)))</formula>
    </cfRule>
  </conditionalFormatting>
  <dataValidations count="1">
    <dataValidation type="custom" allowBlank="1" showInputMessage="1" showErrorMessage="1" errorTitle="Numeric Values" error="Value must be numeric" sqref="B14:O15" xr:uid="{050C247C-4E5E-4E1B-812B-45A1E7DB947D}">
      <formula1>ISNUMBER(B14)</formula1>
    </dataValidation>
  </dataValidations>
  <pageMargins left="0.7" right="0.7" top="0.75" bottom="0.75" header="0.3" footer="0.3"/>
  <pageSetup orientation="portrait" r:id="rId1"/>
  <customProperties>
    <customPr name="OrphanNamesChecke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L697"/>
  <sheetViews>
    <sheetView topLeftCell="A112" workbookViewId="0">
      <selection activeCell="C539" sqref="C539"/>
    </sheetView>
  </sheetViews>
  <sheetFormatPr defaultRowHeight="12.75" x14ac:dyDescent="0.2"/>
  <cols>
    <col min="1" max="1" width="18.42578125" customWidth="1"/>
    <col min="2" max="2" width="24.5703125" customWidth="1"/>
    <col min="3" max="3" width="14.85546875" customWidth="1"/>
    <col min="4" max="4" width="25.5703125" customWidth="1"/>
  </cols>
  <sheetData>
    <row r="21" spans="1:12" ht="13.5" thickBot="1" x14ac:dyDescent="0.25"/>
    <row r="22" spans="1:12" ht="17.25" thickTop="1" thickBot="1" x14ac:dyDescent="0.3">
      <c r="A22" s="4"/>
      <c r="B22" s="4"/>
      <c r="C22" s="16"/>
      <c r="D22" s="16"/>
      <c r="E22" s="17" t="s">
        <v>12</v>
      </c>
      <c r="F22" s="18"/>
      <c r="G22" s="19"/>
      <c r="H22" s="19"/>
      <c r="I22" s="19"/>
      <c r="J22" s="18"/>
      <c r="K22" s="55"/>
      <c r="L22" s="4"/>
    </row>
    <row r="23" spans="1:12" ht="17.25" thickTop="1" thickBot="1" x14ac:dyDescent="0.3">
      <c r="A23" s="4"/>
      <c r="B23" s="4"/>
      <c r="C23" s="16"/>
      <c r="D23" s="16"/>
      <c r="E23" s="20" t="s">
        <v>19</v>
      </c>
      <c r="F23" s="21"/>
      <c r="G23" s="308" t="s">
        <v>21</v>
      </c>
      <c r="H23" s="309"/>
      <c r="I23" s="22" t="s">
        <v>20</v>
      </c>
      <c r="J23" s="21"/>
      <c r="K23" s="55"/>
      <c r="L23" s="4"/>
    </row>
    <row r="24" spans="1:12" ht="39" thickTop="1" x14ac:dyDescent="0.2">
      <c r="A24" s="23" t="s">
        <v>84</v>
      </c>
      <c r="B24" s="24" t="s">
        <v>1</v>
      </c>
      <c r="C24" s="24" t="s">
        <v>2</v>
      </c>
      <c r="D24" s="25" t="s">
        <v>52</v>
      </c>
      <c r="E24" s="26" t="s">
        <v>17</v>
      </c>
      <c r="F24" s="27" t="s">
        <v>18</v>
      </c>
      <c r="G24" s="28" t="s">
        <v>17</v>
      </c>
      <c r="H24" s="25" t="s">
        <v>18</v>
      </c>
      <c r="I24" s="28" t="s">
        <v>17</v>
      </c>
      <c r="J24" s="25" t="s">
        <v>18</v>
      </c>
      <c r="K24" s="26" t="s">
        <v>0</v>
      </c>
      <c r="L24" s="155" t="s">
        <v>168</v>
      </c>
    </row>
    <row r="25" spans="1:12" x14ac:dyDescent="0.2">
      <c r="A25" s="186" t="s">
        <v>4</v>
      </c>
      <c r="B25" s="29">
        <f>'2026return'!B23</f>
        <v>0</v>
      </c>
      <c r="C25" s="30">
        <f>'2026return'!C23</f>
        <v>0</v>
      </c>
      <c r="D25" s="30">
        <f>'2026return'!D23</f>
        <v>0</v>
      </c>
      <c r="E25" s="32"/>
      <c r="F25" s="33"/>
      <c r="G25" s="34"/>
      <c r="H25" s="33"/>
      <c r="I25" s="34"/>
      <c r="J25" s="33"/>
      <c r="K25" s="122">
        <f>IF(C25=0,(B25*1*D25)/1000,IF(C25= " ", (B25*1*D25)/1000, (B25*C25*D25)/1000))</f>
        <v>0</v>
      </c>
      <c r="L25" s="143">
        <f>'2026return'!R23</f>
        <v>0</v>
      </c>
    </row>
    <row r="26" spans="1:12" x14ac:dyDescent="0.2">
      <c r="A26" s="186" t="s">
        <v>76</v>
      </c>
      <c r="B26" s="29">
        <f>'2026return'!B24</f>
        <v>0</v>
      </c>
      <c r="C26" s="30">
        <f>'2026return'!C24</f>
        <v>0</v>
      </c>
      <c r="D26" s="30">
        <f>'2026return'!D24</f>
        <v>0</v>
      </c>
      <c r="E26" s="37"/>
      <c r="F26" s="38"/>
      <c r="G26" s="39"/>
      <c r="H26" s="38"/>
      <c r="I26" s="39"/>
      <c r="J26" s="38"/>
      <c r="K26" s="122">
        <f>IF(C26=0,(B26*1*D26)/1000,IF(C26= " ", (B26*1*D26)/1000, (B26*C26*D26)/1000))</f>
        <v>0</v>
      </c>
      <c r="L26" s="143">
        <f>'2026return'!R24</f>
        <v>0</v>
      </c>
    </row>
    <row r="27" spans="1:12" x14ac:dyDescent="0.2">
      <c r="A27" s="186" t="s">
        <v>76</v>
      </c>
      <c r="B27" s="29">
        <f>'2026return'!B25</f>
        <v>0</v>
      </c>
      <c r="C27" s="30">
        <f>'2026return'!C25</f>
        <v>0</v>
      </c>
      <c r="D27" s="30">
        <f>'2026return'!D25</f>
        <v>0</v>
      </c>
      <c r="E27" s="37"/>
      <c r="F27" s="38"/>
      <c r="G27" s="39"/>
      <c r="H27" s="38"/>
      <c r="I27" s="39"/>
      <c r="J27" s="38"/>
      <c r="K27" s="122">
        <f>IF(C27=0,(B27*1*D27)/1000,IF(C27= " ", (B27*1*D27)/1000, (B27*C27*D27)/1000))</f>
        <v>0</v>
      </c>
      <c r="L27" s="143">
        <f>'2026return'!R25</f>
        <v>0</v>
      </c>
    </row>
    <row r="28" spans="1:12" x14ac:dyDescent="0.2">
      <c r="A28" s="186" t="s">
        <v>51</v>
      </c>
      <c r="B28" s="29">
        <f>'2026return'!B26</f>
        <v>0</v>
      </c>
      <c r="C28" s="41"/>
      <c r="D28" s="41"/>
      <c r="E28" s="37"/>
      <c r="F28" s="38"/>
      <c r="G28" s="39"/>
      <c r="H28" s="38"/>
      <c r="I28" s="39"/>
      <c r="J28" s="38"/>
      <c r="K28" s="187">
        <v>0</v>
      </c>
      <c r="L28" s="143">
        <f>'2026return'!R26</f>
        <v>0</v>
      </c>
    </row>
    <row r="29" spans="1:12" x14ac:dyDescent="0.2">
      <c r="A29" s="186" t="s">
        <v>5</v>
      </c>
      <c r="B29" s="29"/>
      <c r="C29" s="41"/>
      <c r="D29" s="41"/>
      <c r="E29" s="43"/>
      <c r="F29" s="44"/>
      <c r="G29" s="45"/>
      <c r="H29" s="46"/>
      <c r="I29" s="45"/>
      <c r="J29" s="46"/>
      <c r="K29" s="188" t="str">
        <f>IF((E29*F29) +(G29*H29) +(I29*J29) =0,"0",(E29*F29) +(G29*H29) +(I29*J29))</f>
        <v>0</v>
      </c>
      <c r="L29" s="143">
        <f>'2026return'!R27</f>
        <v>0</v>
      </c>
    </row>
    <row r="30" spans="1:12" x14ac:dyDescent="0.2">
      <c r="A30" s="186" t="s">
        <v>6</v>
      </c>
      <c r="B30" s="29">
        <f>'2026return'!B27</f>
        <v>0</v>
      </c>
      <c r="C30" s="41"/>
      <c r="D30" s="41"/>
      <c r="E30" s="43"/>
      <c r="F30" s="44"/>
      <c r="G30" s="45"/>
      <c r="H30" s="46"/>
      <c r="I30" s="45"/>
      <c r="J30" s="46"/>
      <c r="K30" s="188" t="str">
        <f>IF((E30*F30) +(G30*H30) +(I30*J30) =0,"0",(E30*F30) +(G30*H30) +(I30*J30))</f>
        <v>0</v>
      </c>
      <c r="L30" s="143">
        <f>'2026return'!R28</f>
        <v>0</v>
      </c>
    </row>
    <row r="31" spans="1:12" ht="13.5" thickBot="1" x14ac:dyDescent="0.25">
      <c r="A31" s="189" t="s">
        <v>29</v>
      </c>
      <c r="B31" s="190">
        <f>B25+B26+B27+B28+B30</f>
        <v>0</v>
      </c>
      <c r="C31" s="47"/>
      <c r="D31" s="47"/>
      <c r="E31" s="48"/>
      <c r="F31" s="49"/>
      <c r="G31" s="50"/>
      <c r="H31" s="49"/>
      <c r="I31" s="50"/>
      <c r="J31" s="49"/>
      <c r="K31" s="123">
        <f>SUM(K25:K30)</f>
        <v>0</v>
      </c>
      <c r="L31" s="143">
        <f>'2026return'!R29</f>
        <v>0</v>
      </c>
    </row>
    <row r="32" spans="1:12" ht="14.25" thickTop="1" thickBot="1" x14ac:dyDescent="0.25">
      <c r="A32" s="191" t="s">
        <v>169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143">
        <f>'2026return'!R30</f>
        <v>0</v>
      </c>
    </row>
    <row r="33" spans="1:12" ht="17.25" thickTop="1" thickBot="1" x14ac:dyDescent="0.3">
      <c r="A33" s="4"/>
      <c r="B33" s="4"/>
      <c r="C33" s="16"/>
      <c r="D33" s="16"/>
      <c r="E33" s="17" t="s">
        <v>12</v>
      </c>
      <c r="F33" s="18"/>
      <c r="G33" s="19"/>
      <c r="H33" s="19"/>
      <c r="I33" s="19"/>
      <c r="J33" s="18"/>
      <c r="K33" s="55"/>
      <c r="L33" s="143">
        <f>'2026return'!R31</f>
        <v>0</v>
      </c>
    </row>
    <row r="34" spans="1:12" ht="16.5" thickTop="1" x14ac:dyDescent="0.25">
      <c r="A34" s="4"/>
      <c r="B34" s="4"/>
      <c r="C34" s="16"/>
      <c r="D34" s="16"/>
      <c r="E34" s="20" t="s">
        <v>19</v>
      </c>
      <c r="F34" s="21"/>
      <c r="G34" s="308" t="s">
        <v>21</v>
      </c>
      <c r="H34" s="309"/>
      <c r="I34" s="22" t="s">
        <v>20</v>
      </c>
      <c r="J34" s="21"/>
      <c r="K34" s="55"/>
      <c r="L34" s="143">
        <f>'2026return'!R32</f>
        <v>0</v>
      </c>
    </row>
    <row r="35" spans="1:12" ht="38.25" x14ac:dyDescent="0.2">
      <c r="A35" s="23" t="s">
        <v>84</v>
      </c>
      <c r="B35" s="24" t="s">
        <v>1</v>
      </c>
      <c r="C35" s="24" t="s">
        <v>2</v>
      </c>
      <c r="D35" s="25" t="s">
        <v>52</v>
      </c>
      <c r="E35" s="26" t="s">
        <v>17</v>
      </c>
      <c r="F35" s="27" t="s">
        <v>18</v>
      </c>
      <c r="G35" s="28" t="s">
        <v>17</v>
      </c>
      <c r="H35" s="25" t="s">
        <v>18</v>
      </c>
      <c r="I35" s="28" t="s">
        <v>17</v>
      </c>
      <c r="J35" s="25" t="s">
        <v>18</v>
      </c>
      <c r="K35" s="26" t="s">
        <v>0</v>
      </c>
      <c r="L35" s="143" t="str">
        <f>'2026return'!R33</f>
        <v>Adjustments* (numbers must be negative) ($)</v>
      </c>
    </row>
    <row r="36" spans="1:12" x14ac:dyDescent="0.2">
      <c r="A36" s="186" t="s">
        <v>7</v>
      </c>
      <c r="B36" s="29">
        <f>'2026return'!B34</f>
        <v>0</v>
      </c>
      <c r="C36" s="29">
        <f>'2026return'!C34</f>
        <v>0</v>
      </c>
      <c r="D36" s="29">
        <f>'2026return'!D34</f>
        <v>0</v>
      </c>
      <c r="E36" s="32"/>
      <c r="F36" s="33"/>
      <c r="G36" s="34"/>
      <c r="H36" s="33"/>
      <c r="I36" s="34"/>
      <c r="J36" s="33"/>
      <c r="K36" s="122">
        <f>IF(C36=0,(B42*1*D36)/1000,IF(C36= " ", (B42*1*D36)/1000, (B42*C36*D36)/1000))</f>
        <v>0</v>
      </c>
      <c r="L36" s="143">
        <f>'2026return'!R34</f>
        <v>0</v>
      </c>
    </row>
    <row r="37" spans="1:12" x14ac:dyDescent="0.2">
      <c r="A37" s="186" t="s">
        <v>67</v>
      </c>
      <c r="B37" s="29">
        <f>'2026return'!B35</f>
        <v>0</v>
      </c>
      <c r="C37" s="29">
        <f>'2026return'!C35</f>
        <v>0</v>
      </c>
      <c r="D37" s="29">
        <f>'2026return'!D35</f>
        <v>0</v>
      </c>
      <c r="E37" s="37"/>
      <c r="F37" s="38"/>
      <c r="G37" s="39"/>
      <c r="H37" s="38"/>
      <c r="I37" s="39"/>
      <c r="J37" s="38"/>
      <c r="K37" s="122">
        <f>IF(C37=0,(B37*1*D37)/1000,IF(C37= " ", (B37*1*D37)/1000, (B37*C37*D37)/1000))</f>
        <v>0</v>
      </c>
      <c r="L37" s="143">
        <f>'2026return'!R35</f>
        <v>0</v>
      </c>
    </row>
    <row r="38" spans="1:12" x14ac:dyDescent="0.2">
      <c r="A38" s="186" t="s">
        <v>76</v>
      </c>
      <c r="B38" s="29">
        <f>'2026return'!B36</f>
        <v>0</v>
      </c>
      <c r="C38" s="29">
        <f>'2026return'!C36</f>
        <v>0</v>
      </c>
      <c r="D38" s="29">
        <f>'2026return'!D36</f>
        <v>0</v>
      </c>
      <c r="E38" s="37"/>
      <c r="F38" s="38"/>
      <c r="G38" s="39"/>
      <c r="H38" s="38"/>
      <c r="I38" s="39"/>
      <c r="J38" s="38"/>
      <c r="K38" s="122">
        <f>IF(C38=0,(B38*1*D38)/1000,IF(C38= " ", (B38*1*D38)/1000, (B38*C38*D38)/1000))</f>
        <v>0</v>
      </c>
      <c r="L38" s="143">
        <f>'2026return'!R36</f>
        <v>0</v>
      </c>
    </row>
    <row r="39" spans="1:12" x14ac:dyDescent="0.2">
      <c r="A39" s="186" t="s">
        <v>76</v>
      </c>
      <c r="B39" s="29">
        <f>'2026return'!B37</f>
        <v>0</v>
      </c>
      <c r="C39" s="29">
        <f>'2026return'!C37</f>
        <v>0</v>
      </c>
      <c r="D39" s="29">
        <f>'2026return'!D37</f>
        <v>0</v>
      </c>
      <c r="E39" s="37"/>
      <c r="F39" s="38"/>
      <c r="G39" s="39"/>
      <c r="H39" s="38"/>
      <c r="I39" s="39"/>
      <c r="J39" s="38"/>
      <c r="K39" s="122">
        <f>IF(C39=0,(B39*1*D39)/1000,IF(C39= " ", (B39*1*D39)/1000, (B39*C39*D39)/1000))</f>
        <v>0</v>
      </c>
      <c r="L39" s="143">
        <f>'2026return'!R37</f>
        <v>0</v>
      </c>
    </row>
    <row r="40" spans="1:12" x14ac:dyDescent="0.2">
      <c r="A40" s="186" t="s">
        <v>5</v>
      </c>
      <c r="B40" s="42"/>
      <c r="C40" s="41"/>
      <c r="D40" s="41"/>
      <c r="E40" s="43"/>
      <c r="F40" s="44"/>
      <c r="G40" s="45"/>
      <c r="H40" s="46"/>
      <c r="I40" s="45"/>
      <c r="J40" s="46"/>
      <c r="K40" s="188" t="str">
        <f>IF((E40*F40) +(G40*H40) +(I40*J40) =0,"0",(E40*F40) +(G40*H40) +(I40*J40))</f>
        <v>0</v>
      </c>
      <c r="L40" s="143">
        <f>'2026return'!R38</f>
        <v>0</v>
      </c>
    </row>
    <row r="41" spans="1:12" x14ac:dyDescent="0.2">
      <c r="A41" s="186" t="s">
        <v>6</v>
      </c>
      <c r="B41" s="29">
        <f>'2026return'!B38</f>
        <v>0</v>
      </c>
      <c r="C41" s="41"/>
      <c r="D41" s="41"/>
      <c r="E41" s="43"/>
      <c r="F41" s="44"/>
      <c r="G41" s="45"/>
      <c r="H41" s="46"/>
      <c r="I41" s="45"/>
      <c r="J41" s="46"/>
      <c r="K41" s="188" t="str">
        <f>IF((E41*F41) +(G41*H41) +(I41*J41) =0,"0",(E41*F41) +(G41*H41) +(I41*J41))</f>
        <v>0</v>
      </c>
      <c r="L41" s="143">
        <f>'2026return'!R39</f>
        <v>0</v>
      </c>
    </row>
    <row r="42" spans="1:12" ht="13.5" thickBot="1" x14ac:dyDescent="0.25">
      <c r="A42" s="192" t="s">
        <v>30</v>
      </c>
      <c r="B42" s="190">
        <f>B36+B37+B38+B39+B41</f>
        <v>0</v>
      </c>
      <c r="C42" s="47"/>
      <c r="D42" s="47"/>
      <c r="E42" s="48"/>
      <c r="F42" s="49"/>
      <c r="G42" s="50"/>
      <c r="H42" s="49"/>
      <c r="I42" s="50"/>
      <c r="J42" s="49"/>
      <c r="K42" s="193">
        <f>SUM(K36:K41)</f>
        <v>0</v>
      </c>
      <c r="L42" s="143">
        <f>'2026return'!R40</f>
        <v>0</v>
      </c>
    </row>
    <row r="43" spans="1:12" ht="14.25" thickTop="1" thickBo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ht="17.25" thickTop="1" thickBot="1" x14ac:dyDescent="0.3">
      <c r="A44" s="4"/>
      <c r="B44" s="4"/>
      <c r="C44" s="16"/>
      <c r="D44" s="16"/>
      <c r="E44" s="17" t="s">
        <v>12</v>
      </c>
      <c r="F44" s="18"/>
      <c r="G44" s="19"/>
      <c r="H44" s="19"/>
      <c r="I44" s="19"/>
      <c r="J44" s="18"/>
      <c r="K44" s="55"/>
      <c r="L44" s="4"/>
    </row>
    <row r="45" spans="1:12" ht="17.25" thickTop="1" thickBot="1" x14ac:dyDescent="0.3">
      <c r="A45" s="4"/>
      <c r="B45" s="4"/>
      <c r="C45" s="16"/>
      <c r="D45" s="16"/>
      <c r="E45" s="20" t="s">
        <v>19</v>
      </c>
      <c r="F45" s="21"/>
      <c r="G45" s="308" t="s">
        <v>21</v>
      </c>
      <c r="H45" s="309"/>
      <c r="I45" s="22" t="s">
        <v>20</v>
      </c>
      <c r="J45" s="21"/>
      <c r="K45" s="55"/>
      <c r="L45" s="4"/>
    </row>
    <row r="46" spans="1:12" ht="39" thickTop="1" x14ac:dyDescent="0.2">
      <c r="A46" s="23" t="s">
        <v>85</v>
      </c>
      <c r="B46" s="24" t="s">
        <v>1</v>
      </c>
      <c r="C46" s="24" t="s">
        <v>2</v>
      </c>
      <c r="D46" s="25" t="s">
        <v>52</v>
      </c>
      <c r="E46" s="26" t="s">
        <v>17</v>
      </c>
      <c r="F46" s="27" t="s">
        <v>18</v>
      </c>
      <c r="G46" s="28" t="s">
        <v>17</v>
      </c>
      <c r="H46" s="25" t="s">
        <v>18</v>
      </c>
      <c r="I46" s="28" t="s">
        <v>17</v>
      </c>
      <c r="J46" s="25" t="s">
        <v>18</v>
      </c>
      <c r="K46" s="26" t="s">
        <v>0</v>
      </c>
      <c r="L46" s="155" t="s">
        <v>170</v>
      </c>
    </row>
    <row r="47" spans="1:12" x14ac:dyDescent="0.2">
      <c r="A47" s="186" t="s">
        <v>31</v>
      </c>
      <c r="B47" s="29">
        <f>'2026return'!B44</f>
        <v>0</v>
      </c>
      <c r="C47" s="29">
        <f>'2026return'!C44</f>
        <v>0</v>
      </c>
      <c r="D47" s="29">
        <f>'2026return'!D44</f>
        <v>0</v>
      </c>
      <c r="E47" s="32"/>
      <c r="F47" s="33"/>
      <c r="G47" s="34"/>
      <c r="H47" s="33"/>
      <c r="I47" s="34"/>
      <c r="J47" s="33"/>
      <c r="K47" s="122">
        <f>IF(C47=0,(B47*1*D47)/1000,IF(C47= " ", (B47*1*D47)/1000, (B47*C47*D47)/1000))</f>
        <v>0</v>
      </c>
      <c r="L47" s="143">
        <f>'2026return'!R44</f>
        <v>0</v>
      </c>
    </row>
    <row r="48" spans="1:12" x14ac:dyDescent="0.2">
      <c r="A48" s="186" t="s">
        <v>76</v>
      </c>
      <c r="B48" s="29">
        <f>'2026return'!B45</f>
        <v>0</v>
      </c>
      <c r="C48" s="29">
        <f>'2026return'!C45</f>
        <v>0</v>
      </c>
      <c r="D48" s="29">
        <f>'2026return'!D45</f>
        <v>0</v>
      </c>
      <c r="E48" s="37"/>
      <c r="F48" s="38"/>
      <c r="G48" s="39"/>
      <c r="H48" s="38"/>
      <c r="I48" s="39"/>
      <c r="J48" s="38"/>
      <c r="K48" s="194">
        <f>IF(C48=0,(B48*1*D48)/1000,IF(C48= " ", (B48*1*D48)/1000, (B48*C48*D48)/1000))</f>
        <v>0</v>
      </c>
      <c r="L48" s="143">
        <f>'2026return'!R45</f>
        <v>0</v>
      </c>
    </row>
    <row r="49" spans="1:12" x14ac:dyDescent="0.2">
      <c r="A49" s="186" t="s">
        <v>76</v>
      </c>
      <c r="B49" s="29">
        <f>'2026return'!B46</f>
        <v>0</v>
      </c>
      <c r="C49" s="29">
        <f>'2026return'!C46</f>
        <v>0</v>
      </c>
      <c r="D49" s="29">
        <f>'2026return'!D46</f>
        <v>0</v>
      </c>
      <c r="E49" s="37"/>
      <c r="F49" s="38"/>
      <c r="G49" s="39"/>
      <c r="H49" s="38"/>
      <c r="I49" s="39"/>
      <c r="J49" s="38"/>
      <c r="K49" s="122">
        <f>IF(C49=0,(B49*1*D49)/1000,IF(C49= " ", (B49*1*D49)/1000, (B49*C49*D49)/1000))</f>
        <v>0</v>
      </c>
      <c r="L49" s="143">
        <f>'2026return'!R46</f>
        <v>0</v>
      </c>
    </row>
    <row r="50" spans="1:12" x14ac:dyDescent="0.2">
      <c r="A50" s="186" t="s">
        <v>76</v>
      </c>
      <c r="B50" s="29">
        <f>'2026return'!B47</f>
        <v>0</v>
      </c>
      <c r="C50" s="29">
        <f>'2026return'!C47</f>
        <v>0</v>
      </c>
      <c r="D50" s="29">
        <f>'2026return'!D47</f>
        <v>0</v>
      </c>
      <c r="E50" s="37"/>
      <c r="F50" s="38"/>
      <c r="G50" s="39"/>
      <c r="H50" s="38"/>
      <c r="I50" s="39"/>
      <c r="J50" s="38"/>
      <c r="K50" s="122">
        <f>IF(C50=0,(B50*1*D50)/1000,IF(C50= " ", (B50*1*D50)/1000, (B50*C50*D50)/1000))</f>
        <v>0</v>
      </c>
      <c r="L50" s="143">
        <f>'2026return'!R47</f>
        <v>0</v>
      </c>
    </row>
    <row r="51" spans="1:12" x14ac:dyDescent="0.2">
      <c r="A51" s="186" t="s">
        <v>5</v>
      </c>
      <c r="B51" s="42"/>
      <c r="C51" s="41"/>
      <c r="D51" s="41"/>
      <c r="E51" s="43"/>
      <c r="F51" s="44"/>
      <c r="G51" s="45"/>
      <c r="H51" s="46"/>
      <c r="I51" s="45"/>
      <c r="J51" s="46"/>
      <c r="K51" s="188" t="str">
        <f>IF((E51*F51) +(G51*H51) +(I51*J51) =0,"0",(E51*F51) +(G51*H51) +(I51*J51))</f>
        <v>0</v>
      </c>
      <c r="L51" s="143">
        <f>'2026return'!R48</f>
        <v>0</v>
      </c>
    </row>
    <row r="52" spans="1:12" x14ac:dyDescent="0.2">
      <c r="A52" s="186" t="s">
        <v>6</v>
      </c>
      <c r="B52" s="29">
        <f>'2026return'!B48</f>
        <v>0</v>
      </c>
      <c r="C52" s="41"/>
      <c r="D52" s="41"/>
      <c r="E52" s="43"/>
      <c r="F52" s="44"/>
      <c r="G52" s="45"/>
      <c r="H52" s="46"/>
      <c r="I52" s="45"/>
      <c r="J52" s="46"/>
      <c r="K52" s="188" t="str">
        <f>IF((E52*F52) +(G52*H52) +(I52*J52) =0,"0",(E52*F52) +(G52*H52) +(I52*J52))</f>
        <v>0</v>
      </c>
      <c r="L52" s="143">
        <f>'2026return'!R49</f>
        <v>0</v>
      </c>
    </row>
    <row r="53" spans="1:12" ht="13.5" thickBot="1" x14ac:dyDescent="0.25">
      <c r="A53" s="189" t="s">
        <v>32</v>
      </c>
      <c r="B53" s="190">
        <f>B47+B48+B49+B50+B52</f>
        <v>0</v>
      </c>
      <c r="C53" s="47"/>
      <c r="D53" s="47"/>
      <c r="E53" s="48"/>
      <c r="F53" s="49"/>
      <c r="G53" s="50"/>
      <c r="H53" s="49"/>
      <c r="I53" s="50"/>
      <c r="J53" s="49"/>
      <c r="K53" s="123">
        <f>SUM(K47:K52)</f>
        <v>0</v>
      </c>
      <c r="L53" s="143">
        <f>'2026return'!R50</f>
        <v>0</v>
      </c>
    </row>
    <row r="54" spans="1:12" ht="14.25" thickTop="1" thickBo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7.25" thickTop="1" thickBot="1" x14ac:dyDescent="0.3">
      <c r="A55" s="4"/>
      <c r="B55" s="4"/>
      <c r="C55" s="16"/>
      <c r="D55" s="16"/>
      <c r="E55" s="17" t="s">
        <v>12</v>
      </c>
      <c r="F55" s="18"/>
      <c r="G55" s="19"/>
      <c r="H55" s="19"/>
      <c r="I55" s="19"/>
      <c r="J55" s="18"/>
      <c r="K55" s="55"/>
      <c r="L55" s="4"/>
    </row>
    <row r="56" spans="1:12" ht="17.25" thickTop="1" thickBot="1" x14ac:dyDescent="0.3">
      <c r="A56" s="4"/>
      <c r="B56" s="4"/>
      <c r="C56" s="16"/>
      <c r="D56" s="16"/>
      <c r="E56" s="20" t="s">
        <v>19</v>
      </c>
      <c r="F56" s="21"/>
      <c r="G56" s="308" t="s">
        <v>21</v>
      </c>
      <c r="H56" s="309"/>
      <c r="I56" s="22" t="s">
        <v>20</v>
      </c>
      <c r="J56" s="21"/>
      <c r="K56" s="55"/>
      <c r="L56" s="4"/>
    </row>
    <row r="57" spans="1:12" ht="39" thickTop="1" x14ac:dyDescent="0.2">
      <c r="A57" s="23" t="s">
        <v>86</v>
      </c>
      <c r="B57" s="24" t="s">
        <v>1</v>
      </c>
      <c r="C57" s="24" t="s">
        <v>2</v>
      </c>
      <c r="D57" s="25" t="s">
        <v>52</v>
      </c>
      <c r="E57" s="26" t="s">
        <v>17</v>
      </c>
      <c r="F57" s="27" t="s">
        <v>18</v>
      </c>
      <c r="G57" s="28" t="s">
        <v>17</v>
      </c>
      <c r="H57" s="25" t="s">
        <v>18</v>
      </c>
      <c r="I57" s="28" t="s">
        <v>17</v>
      </c>
      <c r="J57" s="25" t="s">
        <v>18</v>
      </c>
      <c r="K57" s="26" t="s">
        <v>0</v>
      </c>
      <c r="L57" s="155" t="s">
        <v>170</v>
      </c>
    </row>
    <row r="58" spans="1:12" x14ac:dyDescent="0.2">
      <c r="A58" s="186" t="s">
        <v>33</v>
      </c>
      <c r="B58" s="29">
        <f>'2026return'!B54</f>
        <v>0</v>
      </c>
      <c r="C58" s="29">
        <f>'2026return'!C54</f>
        <v>0</v>
      </c>
      <c r="D58" s="29">
        <f>'2026return'!D54</f>
        <v>0</v>
      </c>
      <c r="E58" s="32"/>
      <c r="F58" s="33"/>
      <c r="G58" s="34"/>
      <c r="H58" s="33"/>
      <c r="I58" s="34"/>
      <c r="J58" s="33"/>
      <c r="K58" s="122">
        <f>IF(C58=0,(B64*1*D58)/1000,IF(C58= " ", (B64*1*D58)/1000, (B64*C58*D58)/1000))</f>
        <v>0</v>
      </c>
      <c r="L58" s="143">
        <f>'2026return'!R54</f>
        <v>0</v>
      </c>
    </row>
    <row r="59" spans="1:12" x14ac:dyDescent="0.2">
      <c r="A59" s="186" t="s">
        <v>76</v>
      </c>
      <c r="B59" s="29">
        <f>'2026return'!B55</f>
        <v>0</v>
      </c>
      <c r="C59" s="29">
        <f>'2026return'!C55</f>
        <v>0</v>
      </c>
      <c r="D59" s="29">
        <f>'2026return'!D55</f>
        <v>0</v>
      </c>
      <c r="E59" s="37"/>
      <c r="F59" s="38"/>
      <c r="G59" s="39"/>
      <c r="H59" s="38"/>
      <c r="I59" s="39"/>
      <c r="J59" s="38"/>
      <c r="K59" s="194">
        <f>IF(C59=0,(B59*1*D59)/1000,IF(C59= " ", (B59*1*D59)/1000, (B59*C59*D59)/1000))</f>
        <v>0</v>
      </c>
      <c r="L59" s="143">
        <f>'2026return'!R55</f>
        <v>0</v>
      </c>
    </row>
    <row r="60" spans="1:12" x14ac:dyDescent="0.2">
      <c r="A60" s="186" t="s">
        <v>76</v>
      </c>
      <c r="B60" s="29">
        <f>'2026return'!B56</f>
        <v>0</v>
      </c>
      <c r="C60" s="29">
        <f>'2026return'!C56</f>
        <v>0</v>
      </c>
      <c r="D60" s="29">
        <f>'2026return'!D56</f>
        <v>0</v>
      </c>
      <c r="E60" s="37"/>
      <c r="F60" s="38"/>
      <c r="G60" s="39"/>
      <c r="H60" s="38"/>
      <c r="I60" s="39"/>
      <c r="J60" s="38"/>
      <c r="K60" s="122">
        <f>IF(C60=0,(B60*1*D60)/1000,IF(C60= " ", (B60*1*D60)/1000, (B60*C60*D60)/1000))</f>
        <v>0</v>
      </c>
      <c r="L60" s="143">
        <f>'2026return'!R56</f>
        <v>0</v>
      </c>
    </row>
    <row r="61" spans="1:12" x14ac:dyDescent="0.2">
      <c r="A61" s="186" t="s">
        <v>76</v>
      </c>
      <c r="B61" s="29">
        <f>'2026return'!B57</f>
        <v>0</v>
      </c>
      <c r="C61" s="29">
        <f>'2026return'!C57</f>
        <v>0</v>
      </c>
      <c r="D61" s="29">
        <f>'2026return'!D57</f>
        <v>0</v>
      </c>
      <c r="E61" s="37"/>
      <c r="F61" s="38"/>
      <c r="G61" s="39"/>
      <c r="H61" s="38"/>
      <c r="I61" s="39"/>
      <c r="J61" s="38"/>
      <c r="K61" s="122">
        <f>IF(C61=0,(B61*1*D61)/1000,IF(C61= " ", (B61*1*D61)/1000, (B61*C61*D61)/1000))</f>
        <v>0</v>
      </c>
      <c r="L61" s="143">
        <f>'2026return'!R57</f>
        <v>0</v>
      </c>
    </row>
    <row r="62" spans="1:12" x14ac:dyDescent="0.2">
      <c r="A62" s="186" t="s">
        <v>5</v>
      </c>
      <c r="B62" s="42"/>
      <c r="C62" s="41"/>
      <c r="D62" s="41"/>
      <c r="E62" s="43"/>
      <c r="F62" s="44"/>
      <c r="G62" s="45"/>
      <c r="H62" s="46"/>
      <c r="I62" s="45"/>
      <c r="J62" s="46"/>
      <c r="K62" s="188" t="str">
        <f>IF((E62*F62) +(G62*H62) +(I62*J62) =0,"0",(E62*F62) +(G62*H62) +(I62*J62))</f>
        <v>0</v>
      </c>
      <c r="L62" s="143">
        <f>'2026return'!R58</f>
        <v>0</v>
      </c>
    </row>
    <row r="63" spans="1:12" x14ac:dyDescent="0.2">
      <c r="A63" s="186" t="s">
        <v>6</v>
      </c>
      <c r="B63" s="29">
        <f>'2026return'!B58</f>
        <v>0</v>
      </c>
      <c r="C63" s="41"/>
      <c r="D63" s="41"/>
      <c r="E63" s="43"/>
      <c r="F63" s="44"/>
      <c r="G63" s="45"/>
      <c r="H63" s="46"/>
      <c r="I63" s="45"/>
      <c r="J63" s="46"/>
      <c r="K63" s="122" t="str">
        <f>IF((E63*F63) +(G63*H63) +(I63*J63) =0,"0",(E63*F63) +(G63*H63) +(I63*J63))</f>
        <v>0</v>
      </c>
      <c r="L63" s="143">
        <f>'2026return'!R59</f>
        <v>0</v>
      </c>
    </row>
    <row r="64" spans="1:12" ht="13.5" thickBot="1" x14ac:dyDescent="0.25">
      <c r="A64" s="189" t="s">
        <v>34</v>
      </c>
      <c r="B64" s="190">
        <f>B58+B59+B60+B61+B63</f>
        <v>0</v>
      </c>
      <c r="C64" s="47"/>
      <c r="D64" s="47"/>
      <c r="E64" s="48"/>
      <c r="F64" s="49"/>
      <c r="G64" s="50"/>
      <c r="H64" s="49"/>
      <c r="I64" s="50"/>
      <c r="J64" s="49"/>
      <c r="K64" s="123">
        <f>SUM(K58:K63)</f>
        <v>0</v>
      </c>
      <c r="L64" s="143">
        <f>'2026return'!R60</f>
        <v>0</v>
      </c>
    </row>
    <row r="65" spans="1:12" ht="14.25" thickTop="1" thickBo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17.25" thickTop="1" thickBot="1" x14ac:dyDescent="0.3">
      <c r="A66" s="4"/>
      <c r="B66" s="4"/>
      <c r="C66" s="16"/>
      <c r="D66" s="16"/>
      <c r="E66" s="17" t="s">
        <v>12</v>
      </c>
      <c r="F66" s="18"/>
      <c r="G66" s="19"/>
      <c r="H66" s="19"/>
      <c r="I66" s="19"/>
      <c r="J66" s="18"/>
      <c r="K66" s="55"/>
      <c r="L66" s="4"/>
    </row>
    <row r="67" spans="1:12" ht="17.25" thickTop="1" thickBot="1" x14ac:dyDescent="0.3">
      <c r="A67" s="4"/>
      <c r="B67" s="4"/>
      <c r="C67" s="16"/>
      <c r="D67" s="16"/>
      <c r="E67" s="20" t="s">
        <v>19</v>
      </c>
      <c r="F67" s="21"/>
      <c r="G67" s="308" t="s">
        <v>21</v>
      </c>
      <c r="H67" s="309"/>
      <c r="I67" s="22" t="s">
        <v>20</v>
      </c>
      <c r="J67" s="21"/>
      <c r="K67" s="55"/>
      <c r="L67" s="4"/>
    </row>
    <row r="68" spans="1:12" ht="39" thickTop="1" x14ac:dyDescent="0.2">
      <c r="A68" s="23" t="s">
        <v>84</v>
      </c>
      <c r="B68" s="24" t="s">
        <v>1</v>
      </c>
      <c r="C68" s="24" t="s">
        <v>2</v>
      </c>
      <c r="D68" s="25" t="s">
        <v>52</v>
      </c>
      <c r="E68" s="26" t="s">
        <v>17</v>
      </c>
      <c r="F68" s="27" t="s">
        <v>18</v>
      </c>
      <c r="G68" s="28" t="s">
        <v>17</v>
      </c>
      <c r="H68" s="25" t="s">
        <v>18</v>
      </c>
      <c r="I68" s="28" t="s">
        <v>17</v>
      </c>
      <c r="J68" s="25" t="s">
        <v>18</v>
      </c>
      <c r="K68" s="26" t="s">
        <v>0</v>
      </c>
      <c r="L68" s="155" t="s">
        <v>170</v>
      </c>
    </row>
    <row r="69" spans="1:12" x14ac:dyDescent="0.2">
      <c r="A69" s="186" t="s">
        <v>8</v>
      </c>
      <c r="B69" s="29">
        <f>'2026return'!B64</f>
        <v>0</v>
      </c>
      <c r="C69" s="29">
        <f>'2026return'!C64</f>
        <v>0</v>
      </c>
      <c r="D69" s="29">
        <f>'2026return'!D64</f>
        <v>0</v>
      </c>
      <c r="E69" s="37"/>
      <c r="F69" s="33"/>
      <c r="G69" s="39"/>
      <c r="H69" s="38"/>
      <c r="I69" s="39"/>
      <c r="J69" s="33"/>
      <c r="K69" s="122">
        <f t="shared" ref="K69:K78" si="0">IF(C69=0,(B69*1*D69)/1000,IF(C69= " ", (B69*1*D69)/1000, (B69*C69*D69)/1000))</f>
        <v>0</v>
      </c>
      <c r="L69" s="143">
        <f>'2026return'!R64</f>
        <v>0</v>
      </c>
    </row>
    <row r="70" spans="1:12" x14ac:dyDescent="0.2">
      <c r="A70" s="195" t="s">
        <v>83</v>
      </c>
      <c r="B70" s="29">
        <f>'2026return'!B65</f>
        <v>0</v>
      </c>
      <c r="C70" s="29">
        <f>'2026return'!C65</f>
        <v>0</v>
      </c>
      <c r="D70" s="29">
        <f>'2026return'!D65</f>
        <v>0</v>
      </c>
      <c r="E70" s="37"/>
      <c r="F70" s="33"/>
      <c r="G70" s="39"/>
      <c r="H70" s="38"/>
      <c r="I70" s="39"/>
      <c r="J70" s="33"/>
      <c r="K70" s="122">
        <f t="shared" si="0"/>
        <v>0</v>
      </c>
      <c r="L70" s="143">
        <f>'2026return'!R65</f>
        <v>0</v>
      </c>
    </row>
    <row r="71" spans="1:12" x14ac:dyDescent="0.2">
      <c r="A71" s="186" t="s">
        <v>99</v>
      </c>
      <c r="B71" s="29">
        <f>'2026return'!B66</f>
        <v>0</v>
      </c>
      <c r="C71" s="29">
        <f>'2026return'!C66</f>
        <v>0</v>
      </c>
      <c r="D71" s="29">
        <f>'2026return'!D66</f>
        <v>0</v>
      </c>
      <c r="E71" s="37"/>
      <c r="F71" s="33"/>
      <c r="G71" s="39"/>
      <c r="H71" s="38"/>
      <c r="I71" s="39"/>
      <c r="J71" s="33"/>
      <c r="K71" s="122">
        <f t="shared" si="0"/>
        <v>0</v>
      </c>
      <c r="L71" s="143">
        <f>'2026return'!R66</f>
        <v>0</v>
      </c>
    </row>
    <row r="72" spans="1:12" x14ac:dyDescent="0.2">
      <c r="A72" s="186" t="s">
        <v>171</v>
      </c>
      <c r="B72" s="29">
        <f>'2026return'!B67</f>
        <v>0</v>
      </c>
      <c r="C72" s="29">
        <f>'2026return'!C67</f>
        <v>0</v>
      </c>
      <c r="D72" s="29">
        <f>'2026return'!D67</f>
        <v>0</v>
      </c>
      <c r="E72" s="37"/>
      <c r="F72" s="33"/>
      <c r="G72" s="39"/>
      <c r="H72" s="38"/>
      <c r="I72" s="39"/>
      <c r="J72" s="33"/>
      <c r="K72" s="122">
        <f t="shared" si="0"/>
        <v>0</v>
      </c>
      <c r="L72" s="143">
        <f>'2026return'!R67</f>
        <v>0</v>
      </c>
    </row>
    <row r="73" spans="1:12" x14ac:dyDescent="0.2">
      <c r="A73" s="186" t="s">
        <v>100</v>
      </c>
      <c r="B73" s="29">
        <f>'2026return'!B68</f>
        <v>0</v>
      </c>
      <c r="C73" s="29">
        <f>'2026return'!C68</f>
        <v>0</v>
      </c>
      <c r="D73" s="29">
        <f>'2026return'!D68</f>
        <v>0</v>
      </c>
      <c r="E73" s="37"/>
      <c r="F73" s="33"/>
      <c r="G73" s="39"/>
      <c r="H73" s="38"/>
      <c r="I73" s="39"/>
      <c r="J73" s="33"/>
      <c r="K73" s="122">
        <f t="shared" si="0"/>
        <v>0</v>
      </c>
      <c r="L73" s="143">
        <f>'2026return'!R68</f>
        <v>0</v>
      </c>
    </row>
    <row r="74" spans="1:12" x14ac:dyDescent="0.2">
      <c r="A74" s="186" t="s">
        <v>101</v>
      </c>
      <c r="B74" s="29">
        <f>'2026return'!B69</f>
        <v>0</v>
      </c>
      <c r="C74" s="29">
        <f>'2026return'!C69</f>
        <v>0</v>
      </c>
      <c r="D74" s="29">
        <f>'2026return'!D69</f>
        <v>0</v>
      </c>
      <c r="E74" s="37"/>
      <c r="F74" s="33"/>
      <c r="G74" s="39"/>
      <c r="H74" s="38"/>
      <c r="I74" s="39"/>
      <c r="J74" s="33"/>
      <c r="K74" s="122">
        <f t="shared" si="0"/>
        <v>0</v>
      </c>
      <c r="L74" s="143">
        <f>'2026return'!R69</f>
        <v>0</v>
      </c>
    </row>
    <row r="75" spans="1:12" x14ac:dyDescent="0.2">
      <c r="A75" s="186" t="s">
        <v>102</v>
      </c>
      <c r="B75" s="29">
        <f>'2026return'!B70</f>
        <v>0</v>
      </c>
      <c r="C75" s="29">
        <f>'2026return'!C70</f>
        <v>0</v>
      </c>
      <c r="D75" s="29">
        <f>'2026return'!D70</f>
        <v>0</v>
      </c>
      <c r="E75" s="37"/>
      <c r="F75" s="33"/>
      <c r="G75" s="39"/>
      <c r="H75" s="38"/>
      <c r="I75" s="39"/>
      <c r="J75" s="33"/>
      <c r="K75" s="122">
        <f t="shared" si="0"/>
        <v>0</v>
      </c>
      <c r="L75" s="143">
        <f>'2026return'!R70</f>
        <v>0</v>
      </c>
    </row>
    <row r="76" spans="1:12" x14ac:dyDescent="0.2">
      <c r="A76" s="186" t="s">
        <v>103</v>
      </c>
      <c r="B76" s="29">
        <f>'2026return'!B71</f>
        <v>0</v>
      </c>
      <c r="C76" s="29">
        <f>'2026return'!C71</f>
        <v>0</v>
      </c>
      <c r="D76" s="29">
        <f>'2026return'!D71</f>
        <v>0</v>
      </c>
      <c r="E76" s="37"/>
      <c r="F76" s="33"/>
      <c r="G76" s="39"/>
      <c r="H76" s="38"/>
      <c r="I76" s="39"/>
      <c r="J76" s="33"/>
      <c r="K76" s="122">
        <f t="shared" si="0"/>
        <v>0</v>
      </c>
      <c r="L76" s="143">
        <f>'2026return'!R71</f>
        <v>0</v>
      </c>
    </row>
    <row r="77" spans="1:12" x14ac:dyDescent="0.2">
      <c r="A77" s="186" t="s">
        <v>104</v>
      </c>
      <c r="B77" s="29">
        <f>'2026return'!B72</f>
        <v>0</v>
      </c>
      <c r="C77" s="29">
        <f>'2026return'!C72</f>
        <v>0</v>
      </c>
      <c r="D77" s="29">
        <f>'2026return'!D72</f>
        <v>0</v>
      </c>
      <c r="E77" s="37"/>
      <c r="F77" s="33"/>
      <c r="G77" s="39"/>
      <c r="H77" s="38"/>
      <c r="I77" s="39"/>
      <c r="J77" s="33"/>
      <c r="K77" s="122">
        <f t="shared" si="0"/>
        <v>0</v>
      </c>
      <c r="L77" s="143">
        <f>'2026return'!R72</f>
        <v>0</v>
      </c>
    </row>
    <row r="78" spans="1:12" x14ac:dyDescent="0.2">
      <c r="A78" s="186" t="s">
        <v>105</v>
      </c>
      <c r="B78" s="29">
        <f>'2026return'!B73</f>
        <v>0</v>
      </c>
      <c r="C78" s="29">
        <f>'2026return'!C73</f>
        <v>0</v>
      </c>
      <c r="D78" s="29">
        <f>'2026return'!D73</f>
        <v>0</v>
      </c>
      <c r="E78" s="37"/>
      <c r="F78" s="33"/>
      <c r="G78" s="39"/>
      <c r="H78" s="38"/>
      <c r="I78" s="39"/>
      <c r="J78" s="33"/>
      <c r="K78" s="122">
        <f t="shared" si="0"/>
        <v>0</v>
      </c>
      <c r="L78" s="143">
        <f>'2026return'!R73</f>
        <v>0</v>
      </c>
    </row>
    <row r="79" spans="1:12" x14ac:dyDescent="0.2">
      <c r="A79" s="186" t="s">
        <v>172</v>
      </c>
      <c r="B79" s="42"/>
      <c r="C79" s="41"/>
      <c r="D79" s="41"/>
      <c r="E79" s="43"/>
      <c r="F79" s="44"/>
      <c r="G79" s="45"/>
      <c r="H79" s="46"/>
      <c r="I79" s="45"/>
      <c r="J79" s="46"/>
      <c r="K79" s="188" t="str">
        <f>IF((E79*F79) +(G79*H79) +(I79*J79) =0,"0",(E79*F79) +(G79*H79) +(I79*J79))</f>
        <v>0</v>
      </c>
      <c r="L79" s="143">
        <f>'2026return'!R74</f>
        <v>0</v>
      </c>
    </row>
    <row r="80" spans="1:12" x14ac:dyDescent="0.2">
      <c r="A80" s="186" t="s">
        <v>173</v>
      </c>
      <c r="B80" s="42"/>
      <c r="C80" s="41"/>
      <c r="D80" s="41"/>
      <c r="E80" s="43"/>
      <c r="F80" s="44"/>
      <c r="G80" s="45"/>
      <c r="H80" s="46"/>
      <c r="I80" s="45"/>
      <c r="J80" s="46"/>
      <c r="K80" s="188" t="str">
        <f t="shared" ref="K80:K83" si="1">IF((E80*F80) +(G80*H80) +(I80*J80) =0,"0",(E80*F80) +(G80*H80) +(I80*J80))</f>
        <v>0</v>
      </c>
      <c r="L80" s="143">
        <f>'2026return'!R75</f>
        <v>0</v>
      </c>
    </row>
    <row r="81" spans="1:12" x14ac:dyDescent="0.2">
      <c r="A81" s="186" t="s">
        <v>174</v>
      </c>
      <c r="B81" s="42"/>
      <c r="C81" s="41"/>
      <c r="D81" s="41"/>
      <c r="E81" s="43"/>
      <c r="F81" s="44"/>
      <c r="G81" s="45"/>
      <c r="H81" s="46"/>
      <c r="I81" s="45"/>
      <c r="J81" s="46"/>
      <c r="K81" s="188" t="str">
        <f t="shared" si="1"/>
        <v>0</v>
      </c>
      <c r="L81" s="143">
        <f>'2026return'!R76</f>
        <v>0</v>
      </c>
    </row>
    <row r="82" spans="1:12" x14ac:dyDescent="0.2">
      <c r="A82" s="186" t="s">
        <v>175</v>
      </c>
      <c r="B82" s="42"/>
      <c r="C82" s="41"/>
      <c r="D82" s="41"/>
      <c r="E82" s="43"/>
      <c r="F82" s="44"/>
      <c r="G82" s="45"/>
      <c r="H82" s="46"/>
      <c r="I82" s="45"/>
      <c r="J82" s="46"/>
      <c r="K82" s="188" t="str">
        <f t="shared" si="1"/>
        <v>0</v>
      </c>
      <c r="L82" s="143">
        <f>'2026return'!R77</f>
        <v>0</v>
      </c>
    </row>
    <row r="83" spans="1:12" x14ac:dyDescent="0.2">
      <c r="A83" s="186" t="s">
        <v>176</v>
      </c>
      <c r="B83" s="42"/>
      <c r="C83" s="41"/>
      <c r="D83" s="41"/>
      <c r="E83" s="43"/>
      <c r="F83" s="44"/>
      <c r="G83" s="45"/>
      <c r="H83" s="46"/>
      <c r="I83" s="45"/>
      <c r="J83" s="46"/>
      <c r="K83" s="188" t="str">
        <f t="shared" si="1"/>
        <v>0</v>
      </c>
      <c r="L83" s="143">
        <f>'2026return'!R78</f>
        <v>0</v>
      </c>
    </row>
    <row r="84" spans="1:12" x14ac:dyDescent="0.2">
      <c r="A84" s="186" t="s">
        <v>6</v>
      </c>
      <c r="B84" s="29">
        <f>'2026return'!B74</f>
        <v>0</v>
      </c>
      <c r="C84" s="41"/>
      <c r="D84" s="41"/>
      <c r="E84" s="43"/>
      <c r="F84" s="44"/>
      <c r="G84" s="45"/>
      <c r="H84" s="46"/>
      <c r="I84" s="45"/>
      <c r="J84" s="46"/>
      <c r="K84" s="122" t="str">
        <f>IF((E84*F84) +(G84*H84) +(I84*J84) =0,"0",(E84*F84) +(G84*H84) +(I84*J84))</f>
        <v>0</v>
      </c>
      <c r="L84" s="143">
        <f>'2026return'!R79</f>
        <v>0</v>
      </c>
    </row>
    <row r="85" spans="1:12" ht="13.5" thickBot="1" x14ac:dyDescent="0.25">
      <c r="A85" s="172" t="s">
        <v>35</v>
      </c>
      <c r="B85" s="135">
        <f>B69+B70+B71+B72+B73+B74+B78+B84+B75+B76+B77</f>
        <v>0</v>
      </c>
      <c r="C85" s="47"/>
      <c r="D85" s="47"/>
      <c r="E85" s="196"/>
      <c r="F85" s="53"/>
      <c r="G85" s="50"/>
      <c r="H85" s="49"/>
      <c r="I85" s="50"/>
      <c r="J85" s="53"/>
      <c r="K85" s="123">
        <f>SUM(K69:K84)</f>
        <v>0</v>
      </c>
      <c r="L85" s="144">
        <f>SUM(L69:L84)</f>
        <v>0</v>
      </c>
    </row>
    <row r="86" spans="1:12" ht="18.75" thickTop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54" t="s">
        <v>26</v>
      </c>
    </row>
    <row r="87" spans="1:12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ht="15.75" x14ac:dyDescent="0.25">
      <c r="A88" s="5" t="s">
        <v>177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ht="13.5" thickBot="1" x14ac:dyDescent="0.25">
      <c r="A89" s="55" t="s">
        <v>36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ht="26.25" thickTop="1" x14ac:dyDescent="0.2">
      <c r="A90" s="161" t="s">
        <v>37</v>
      </c>
      <c r="B90" s="24" t="s">
        <v>1</v>
      </c>
      <c r="C90" s="28" t="s">
        <v>2</v>
      </c>
      <c r="D90" s="24" t="s">
        <v>52</v>
      </c>
      <c r="E90" s="331" t="s">
        <v>25</v>
      </c>
      <c r="F90" s="332"/>
      <c r="G90" s="155" t="s">
        <v>170</v>
      </c>
      <c r="H90" s="4"/>
      <c r="I90" s="4"/>
      <c r="J90" s="4"/>
      <c r="K90" s="4"/>
      <c r="L90" s="4"/>
    </row>
    <row r="91" spans="1:12" x14ac:dyDescent="0.2">
      <c r="A91" s="197" t="s">
        <v>26</v>
      </c>
      <c r="B91" s="29"/>
      <c r="C91" s="56"/>
      <c r="D91" s="30"/>
      <c r="E91" s="327">
        <f t="shared" ref="E91:E96" si="2">IF(C91=0,(B91*1*D91)/1000,IF(C91=" ",(B91*1*D91)/1000,(B91*C91*D91)/1000))</f>
        <v>0</v>
      </c>
      <c r="F91" s="328"/>
      <c r="G91" s="143"/>
      <c r="H91" s="4"/>
      <c r="I91" s="4"/>
      <c r="J91" s="4"/>
      <c r="K91" s="4"/>
      <c r="L91" s="4"/>
    </row>
    <row r="92" spans="1:12" x14ac:dyDescent="0.2">
      <c r="A92" s="197" t="s">
        <v>26</v>
      </c>
      <c r="B92" s="29"/>
      <c r="C92" s="56"/>
      <c r="D92" s="30"/>
      <c r="E92" s="327">
        <f t="shared" si="2"/>
        <v>0</v>
      </c>
      <c r="F92" s="328"/>
      <c r="G92" s="143"/>
      <c r="H92" s="4"/>
      <c r="I92" s="4"/>
      <c r="J92" s="4"/>
      <c r="K92" s="4"/>
      <c r="L92" s="4"/>
    </row>
    <row r="93" spans="1:12" x14ac:dyDescent="0.2">
      <c r="A93" s="197"/>
      <c r="B93" s="29"/>
      <c r="C93" s="56"/>
      <c r="D93" s="30"/>
      <c r="E93" s="327">
        <f t="shared" si="2"/>
        <v>0</v>
      </c>
      <c r="F93" s="328"/>
      <c r="G93" s="143"/>
      <c r="H93" s="4"/>
      <c r="I93" s="4"/>
      <c r="J93" s="4"/>
      <c r="K93" s="4"/>
      <c r="L93" s="4"/>
    </row>
    <row r="94" spans="1:12" x14ac:dyDescent="0.2">
      <c r="A94" s="197"/>
      <c r="B94" s="29"/>
      <c r="C94" s="56"/>
      <c r="D94" s="30"/>
      <c r="E94" s="327">
        <f t="shared" si="2"/>
        <v>0</v>
      </c>
      <c r="F94" s="328"/>
      <c r="G94" s="143"/>
      <c r="H94" s="4"/>
      <c r="I94" s="4"/>
      <c r="J94" s="4"/>
      <c r="K94" s="4"/>
      <c r="L94" s="4"/>
    </row>
    <row r="95" spans="1:12" x14ac:dyDescent="0.2">
      <c r="A95" s="197"/>
      <c r="B95" s="29"/>
      <c r="C95" s="56"/>
      <c r="D95" s="30"/>
      <c r="E95" s="327">
        <f t="shared" si="2"/>
        <v>0</v>
      </c>
      <c r="F95" s="328"/>
      <c r="G95" s="143"/>
      <c r="H95" s="4"/>
      <c r="I95" s="4"/>
      <c r="J95" s="4"/>
      <c r="K95" s="4"/>
      <c r="L95" s="4"/>
    </row>
    <row r="96" spans="1:12" x14ac:dyDescent="0.2">
      <c r="A96" s="197"/>
      <c r="B96" s="29"/>
      <c r="C96" s="56"/>
      <c r="D96" s="30"/>
      <c r="E96" s="327">
        <f t="shared" si="2"/>
        <v>0</v>
      </c>
      <c r="F96" s="328"/>
      <c r="G96" s="143"/>
      <c r="H96" s="4"/>
      <c r="I96" s="4"/>
      <c r="J96" s="4"/>
      <c r="K96" s="4"/>
      <c r="L96" s="4"/>
    </row>
    <row r="97" spans="1:12" ht="13.5" thickBot="1" x14ac:dyDescent="0.25">
      <c r="A97" s="57" t="s">
        <v>9</v>
      </c>
      <c r="B97" s="58" t="s">
        <v>26</v>
      </c>
      <c r="C97" s="59"/>
      <c r="D97" s="60"/>
      <c r="E97" s="329">
        <f>SUM(E91:E96)</f>
        <v>0</v>
      </c>
      <c r="F97" s="330"/>
      <c r="G97" s="144">
        <f>SUM(G91:G96)</f>
        <v>0</v>
      </c>
      <c r="H97" s="4"/>
      <c r="I97" s="4"/>
      <c r="J97" s="4"/>
      <c r="K97" s="4"/>
      <c r="L97" s="4"/>
    </row>
    <row r="98" spans="1:12" ht="18.75" thickTop="1" x14ac:dyDescent="0.25">
      <c r="A98" s="4"/>
      <c r="B98" s="61"/>
      <c r="C98" s="4"/>
      <c r="D98" s="4"/>
      <c r="E98" s="4"/>
      <c r="F98" s="4"/>
      <c r="G98" s="4"/>
      <c r="H98" s="4"/>
      <c r="I98" s="54" t="s">
        <v>26</v>
      </c>
      <c r="J98" s="4"/>
      <c r="K98" s="4"/>
      <c r="L98" s="4"/>
    </row>
    <row r="99" spans="1:12" ht="18.75" thickBot="1" x14ac:dyDescent="0.3">
      <c r="A99" s="55" t="s">
        <v>39</v>
      </c>
      <c r="B99" s="61"/>
      <c r="C99" s="4"/>
      <c r="D99" s="4"/>
      <c r="E99" s="4"/>
      <c r="F99" s="4"/>
      <c r="G99" s="4"/>
      <c r="H99" s="4"/>
      <c r="I99" s="54"/>
      <c r="J99" s="4"/>
      <c r="K99" s="4"/>
      <c r="L99" s="4"/>
    </row>
    <row r="100" spans="1:12" ht="39.75" thickTop="1" x14ac:dyDescent="0.25">
      <c r="A100" s="161" t="s">
        <v>37</v>
      </c>
      <c r="B100" s="62" t="s">
        <v>23</v>
      </c>
      <c r="C100" s="24" t="s">
        <v>24</v>
      </c>
      <c r="D100" s="331" t="s">
        <v>25</v>
      </c>
      <c r="E100" s="332"/>
      <c r="F100" s="198" t="s">
        <v>170</v>
      </c>
      <c r="G100" s="4"/>
      <c r="H100" s="4"/>
      <c r="I100" s="54"/>
      <c r="J100" s="4"/>
      <c r="K100" s="4"/>
      <c r="L100" s="4"/>
    </row>
    <row r="101" spans="1:12" ht="18" x14ac:dyDescent="0.25">
      <c r="A101" s="197" t="s">
        <v>178</v>
      </c>
      <c r="B101" s="29"/>
      <c r="C101" s="51"/>
      <c r="D101" s="327"/>
      <c r="E101" s="328"/>
      <c r="F101" s="143"/>
      <c r="G101" s="4"/>
      <c r="H101" s="4"/>
      <c r="I101" s="54"/>
      <c r="J101" s="4"/>
      <c r="K101" s="4"/>
      <c r="L101" s="4"/>
    </row>
    <row r="102" spans="1:12" ht="18" x14ac:dyDescent="0.25">
      <c r="A102" s="197" t="s">
        <v>179</v>
      </c>
      <c r="B102" s="29"/>
      <c r="C102" s="51"/>
      <c r="D102" s="327"/>
      <c r="E102" s="328"/>
      <c r="F102" s="143"/>
      <c r="G102" s="4"/>
      <c r="H102" s="4"/>
      <c r="I102" s="54"/>
      <c r="J102" s="4"/>
      <c r="K102" s="4"/>
      <c r="L102" s="4"/>
    </row>
    <row r="103" spans="1:12" ht="18" x14ac:dyDescent="0.25">
      <c r="A103" s="197" t="s">
        <v>180</v>
      </c>
      <c r="B103" s="29"/>
      <c r="C103" s="51"/>
      <c r="D103" s="327"/>
      <c r="E103" s="328"/>
      <c r="F103" s="143"/>
      <c r="G103" s="4"/>
      <c r="H103" s="4"/>
      <c r="I103" s="54"/>
      <c r="J103" s="4"/>
      <c r="K103" s="4"/>
      <c r="L103" s="4"/>
    </row>
    <row r="104" spans="1:12" ht="18" x14ac:dyDescent="0.25">
      <c r="A104" s="197" t="s">
        <v>181</v>
      </c>
      <c r="B104" s="29"/>
      <c r="C104" s="51"/>
      <c r="D104" s="327"/>
      <c r="E104" s="328"/>
      <c r="F104" s="143"/>
      <c r="G104" s="4"/>
      <c r="H104" s="4"/>
      <c r="I104" s="54"/>
      <c r="J104" s="4"/>
      <c r="K104" s="4"/>
      <c r="L104" s="4"/>
    </row>
    <row r="105" spans="1:12" ht="18" x14ac:dyDescent="0.25">
      <c r="A105" s="197"/>
      <c r="B105" s="29"/>
      <c r="C105" s="51"/>
      <c r="D105" s="327">
        <f t="shared" ref="D105:D106" si="3">B105*C105</f>
        <v>0</v>
      </c>
      <c r="E105" s="328"/>
      <c r="F105" s="143"/>
      <c r="G105" s="4"/>
      <c r="H105" s="4"/>
      <c r="I105" s="54"/>
      <c r="J105" s="4"/>
      <c r="K105" s="4"/>
      <c r="L105" s="4"/>
    </row>
    <row r="106" spans="1:12" ht="18" x14ac:dyDescent="0.25">
      <c r="A106" s="197"/>
      <c r="B106" s="29"/>
      <c r="C106" s="51"/>
      <c r="D106" s="327">
        <f t="shared" si="3"/>
        <v>0</v>
      </c>
      <c r="E106" s="328"/>
      <c r="F106" s="143"/>
      <c r="G106" s="4"/>
      <c r="H106" s="4"/>
      <c r="I106" s="54"/>
      <c r="J106" s="4"/>
      <c r="K106" s="4"/>
      <c r="L106" s="4"/>
    </row>
    <row r="107" spans="1:12" ht="18.75" thickBot="1" x14ac:dyDescent="0.3">
      <c r="A107" s="57" t="s">
        <v>9</v>
      </c>
      <c r="B107" s="64"/>
      <c r="C107" s="65"/>
      <c r="D107" s="329">
        <f>SUM(D101:D106)</f>
        <v>0</v>
      </c>
      <c r="E107" s="330"/>
      <c r="F107" s="144">
        <f>SUM(F101:F106)</f>
        <v>0</v>
      </c>
      <c r="G107" s="4"/>
      <c r="H107" s="4"/>
      <c r="I107" s="54"/>
      <c r="J107" s="4"/>
      <c r="K107" s="4"/>
      <c r="L107" s="4"/>
    </row>
    <row r="108" spans="1:12" ht="18.75" thickTop="1" x14ac:dyDescent="0.25">
      <c r="A108" s="4"/>
      <c r="B108" s="4"/>
      <c r="C108" s="4"/>
      <c r="D108" s="4"/>
      <c r="E108" s="4"/>
      <c r="F108" s="4"/>
      <c r="G108" s="66"/>
      <c r="H108" s="66"/>
      <c r="I108" s="54"/>
      <c r="J108" s="4"/>
      <c r="K108" s="4"/>
      <c r="L108" s="4"/>
    </row>
    <row r="109" spans="1:12" ht="18.75" thickBot="1" x14ac:dyDescent="0.3">
      <c r="A109" s="4"/>
      <c r="B109" s="4"/>
      <c r="C109" s="4"/>
      <c r="D109" s="4"/>
      <c r="E109" s="4"/>
      <c r="F109" s="4"/>
      <c r="G109" s="66"/>
      <c r="H109" s="66"/>
      <c r="I109" s="54"/>
      <c r="J109" s="4"/>
      <c r="K109" s="4"/>
      <c r="L109" s="4"/>
    </row>
    <row r="110" spans="1:12" ht="18.75" thickBot="1" x14ac:dyDescent="0.3">
      <c r="A110" s="54" t="s">
        <v>56</v>
      </c>
      <c r="B110" s="4"/>
      <c r="C110" s="4"/>
      <c r="D110" s="4"/>
      <c r="E110" s="124">
        <f>K$29+K$40+K$51+K$62+K$83+E$95+D$105</f>
        <v>0</v>
      </c>
      <c r="F110" s="4"/>
      <c r="G110" s="4"/>
      <c r="H110" s="4"/>
      <c r="I110" s="4"/>
      <c r="J110" s="4"/>
      <c r="K110" s="4"/>
      <c r="L110" s="4"/>
    </row>
    <row r="111" spans="1:12" ht="18.75" thickBot="1" x14ac:dyDescent="0.3">
      <c r="A111" s="5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1:12" ht="18.75" thickBot="1" x14ac:dyDescent="0.3">
      <c r="A112" s="54" t="s">
        <v>57</v>
      </c>
      <c r="B112" s="4"/>
      <c r="C112" s="4"/>
      <c r="D112" s="4"/>
      <c r="E112" s="124">
        <f>K$29+K$40+K$51+K$62+K$83</f>
        <v>0</v>
      </c>
      <c r="F112" s="4"/>
      <c r="G112" s="4"/>
      <c r="H112" s="4"/>
      <c r="I112" s="4"/>
      <c r="J112" s="4"/>
      <c r="K112" s="4"/>
      <c r="L112" s="4"/>
    </row>
    <row r="113" spans="1:12" ht="18.75" thickBot="1" x14ac:dyDescent="0.3">
      <c r="A113" s="5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ht="18.75" thickBot="1" x14ac:dyDescent="0.3">
      <c r="A114" s="54" t="s">
        <v>38</v>
      </c>
      <c r="B114" s="4"/>
      <c r="C114" s="4"/>
      <c r="D114" s="4"/>
      <c r="E114" s="124">
        <f>B31+B42+B53+B64+B85</f>
        <v>0</v>
      </c>
      <c r="F114" s="4"/>
      <c r="G114" s="4"/>
      <c r="H114" s="4"/>
      <c r="I114" s="4"/>
      <c r="J114" s="4"/>
      <c r="K114" s="4"/>
      <c r="L114" s="4"/>
    </row>
    <row r="115" spans="1:12" ht="18" x14ac:dyDescent="0.25">
      <c r="A115" s="54"/>
      <c r="B115" s="4"/>
      <c r="C115" s="4"/>
      <c r="D115" s="4"/>
      <c r="E115" s="61"/>
      <c r="F115" s="4"/>
      <c r="G115" s="4"/>
      <c r="H115" s="4"/>
      <c r="I115" s="4"/>
      <c r="J115" s="4"/>
      <c r="K115" s="4"/>
      <c r="L115" s="4"/>
    </row>
    <row r="116" spans="1:12" ht="15.75" x14ac:dyDescent="0.25">
      <c r="A116" s="5" t="s">
        <v>40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1:12" ht="15.75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1:12" ht="25.5" x14ac:dyDescent="0.2">
      <c r="A118" s="160" t="s">
        <v>41</v>
      </c>
      <c r="B118" s="24" t="s">
        <v>1</v>
      </c>
      <c r="C118" s="28" t="s">
        <v>2</v>
      </c>
      <c r="D118" s="24" t="s">
        <v>52</v>
      </c>
      <c r="E118" s="331" t="s">
        <v>0</v>
      </c>
      <c r="F118" s="332"/>
      <c r="G118" s="4"/>
      <c r="H118" s="4"/>
      <c r="I118" s="4"/>
      <c r="J118" s="4"/>
      <c r="K118" s="4"/>
      <c r="L118" s="4"/>
    </row>
    <row r="119" spans="1:12" x14ac:dyDescent="0.2">
      <c r="A119" s="197" t="s">
        <v>4</v>
      </c>
      <c r="B119" s="29"/>
      <c r="C119" s="56"/>
      <c r="D119" s="30"/>
      <c r="E119" s="327">
        <f>IF(C119=0,(B119*1*D119)/1000,IF(C119=" ",(B119*1*D119)/1000,(B119*C119*D119)/1000))</f>
        <v>0</v>
      </c>
      <c r="F119" s="328"/>
      <c r="G119" s="4"/>
      <c r="H119" s="4"/>
      <c r="I119" s="4"/>
      <c r="J119" s="4"/>
      <c r="K119" s="4"/>
      <c r="L119" s="4"/>
    </row>
    <row r="120" spans="1:12" x14ac:dyDescent="0.2">
      <c r="A120" s="197" t="s">
        <v>7</v>
      </c>
      <c r="B120" s="29"/>
      <c r="C120" s="56"/>
      <c r="D120" s="30"/>
      <c r="E120" s="327">
        <f t="shared" ref="E120:E126" si="4">IF(C120=0,(B120*1*D120)/1000,IF(C120=" ",(B120*1*D120)/1000,(B120*C120*D120)/1000))</f>
        <v>0</v>
      </c>
      <c r="F120" s="328"/>
      <c r="G120" s="4"/>
      <c r="H120" s="4"/>
      <c r="I120" s="4"/>
      <c r="J120" s="4"/>
      <c r="K120" s="4"/>
      <c r="L120" s="4"/>
    </row>
    <row r="121" spans="1:12" x14ac:dyDescent="0.2">
      <c r="A121" s="197" t="s">
        <v>31</v>
      </c>
      <c r="B121" s="29"/>
      <c r="C121" s="56"/>
      <c r="D121" s="30"/>
      <c r="E121" s="327">
        <f t="shared" si="4"/>
        <v>0</v>
      </c>
      <c r="F121" s="328"/>
      <c r="G121" s="4"/>
      <c r="H121" s="4"/>
      <c r="I121" s="4"/>
      <c r="J121" s="4"/>
      <c r="K121" s="4"/>
      <c r="L121" s="4"/>
    </row>
    <row r="122" spans="1:12" x14ac:dyDescent="0.2">
      <c r="A122" s="197" t="s">
        <v>33</v>
      </c>
      <c r="B122" s="29"/>
      <c r="C122" s="56"/>
      <c r="D122" s="30"/>
      <c r="E122" s="327">
        <f t="shared" si="4"/>
        <v>0</v>
      </c>
      <c r="F122" s="328"/>
      <c r="G122" s="4"/>
      <c r="H122" s="4"/>
      <c r="I122" s="4"/>
      <c r="J122" s="4"/>
      <c r="K122" s="4"/>
      <c r="L122" s="4"/>
    </row>
    <row r="123" spans="1:12" x14ac:dyDescent="0.2">
      <c r="A123" s="197" t="s">
        <v>8</v>
      </c>
      <c r="B123" s="29"/>
      <c r="C123" s="56"/>
      <c r="D123" s="30"/>
      <c r="E123" s="327">
        <f t="shared" si="4"/>
        <v>0</v>
      </c>
      <c r="F123" s="328"/>
      <c r="G123" s="4"/>
      <c r="H123" s="4"/>
      <c r="I123" s="4"/>
      <c r="J123" s="4"/>
      <c r="K123" s="4"/>
      <c r="L123" s="4"/>
    </row>
    <row r="124" spans="1:12" x14ac:dyDescent="0.2">
      <c r="A124" s="197" t="s">
        <v>77</v>
      </c>
      <c r="B124" s="29"/>
      <c r="C124" s="56"/>
      <c r="D124" s="30"/>
      <c r="E124" s="327">
        <f t="shared" si="4"/>
        <v>0</v>
      </c>
      <c r="F124" s="328"/>
      <c r="G124" s="4"/>
      <c r="H124" s="4"/>
      <c r="I124" s="4"/>
      <c r="J124" s="4"/>
      <c r="K124" s="4"/>
      <c r="L124" s="4"/>
    </row>
    <row r="125" spans="1:12" x14ac:dyDescent="0.2">
      <c r="A125" s="197" t="s">
        <v>77</v>
      </c>
      <c r="B125" s="29"/>
      <c r="C125" s="56"/>
      <c r="D125" s="30"/>
      <c r="E125" s="327">
        <f t="shared" si="4"/>
        <v>0</v>
      </c>
      <c r="F125" s="328"/>
      <c r="G125" s="4"/>
      <c r="H125" s="4"/>
      <c r="I125" s="4"/>
      <c r="J125" s="4"/>
      <c r="K125" s="4"/>
      <c r="L125" s="4"/>
    </row>
    <row r="126" spans="1:12" x14ac:dyDescent="0.2">
      <c r="A126" s="197" t="s">
        <v>77</v>
      </c>
      <c r="B126" s="29"/>
      <c r="C126" s="56"/>
      <c r="D126" s="30"/>
      <c r="E126" s="327">
        <f t="shared" si="4"/>
        <v>0</v>
      </c>
      <c r="F126" s="328"/>
      <c r="G126" s="4"/>
      <c r="H126" s="4"/>
      <c r="I126" s="4"/>
      <c r="J126" s="4"/>
      <c r="K126" s="4"/>
      <c r="L126" s="4"/>
    </row>
    <row r="127" spans="1:12" ht="13.5" thickBot="1" x14ac:dyDescent="0.25">
      <c r="A127" s="57" t="s">
        <v>9</v>
      </c>
      <c r="B127" s="135">
        <f>SUM(B119:B126)</f>
        <v>0</v>
      </c>
      <c r="C127" s="59"/>
      <c r="D127" s="60"/>
      <c r="E127" s="329">
        <f>SUM(E119:E126)</f>
        <v>0</v>
      </c>
      <c r="F127" s="330"/>
      <c r="G127" s="4"/>
      <c r="H127" s="4"/>
      <c r="I127" s="4"/>
      <c r="J127" s="4"/>
      <c r="K127" s="4"/>
      <c r="L127" s="4"/>
    </row>
    <row r="128" spans="1:12" ht="18.75" thickTop="1" x14ac:dyDescent="0.25">
      <c r="A128" s="54"/>
      <c r="B128" s="4"/>
      <c r="C128" s="4"/>
      <c r="D128" s="4"/>
      <c r="E128" s="61"/>
      <c r="F128" s="4"/>
      <c r="G128" s="4"/>
      <c r="H128" s="4"/>
      <c r="I128" s="4"/>
      <c r="J128" s="4"/>
      <c r="K128" s="4"/>
      <c r="L128" s="4"/>
    </row>
    <row r="129" spans="1:12" ht="18.75" hidden="1" thickBot="1" x14ac:dyDescent="0.3">
      <c r="A129" s="54" t="s">
        <v>47</v>
      </c>
      <c r="B129" s="4"/>
      <c r="C129" s="4"/>
      <c r="D129" s="4"/>
      <c r="E129" s="61"/>
      <c r="F129" s="4"/>
      <c r="G129" s="4"/>
      <c r="H129" s="4"/>
      <c r="I129" s="4"/>
      <c r="J129" s="4"/>
      <c r="K129" s="4"/>
      <c r="L129" s="4"/>
    </row>
    <row r="130" spans="1:12" ht="18.75" hidden="1" thickBot="1" x14ac:dyDescent="0.3">
      <c r="A130" s="147" t="s">
        <v>95</v>
      </c>
      <c r="B130" s="4"/>
      <c r="C130" s="4"/>
      <c r="D130" s="4"/>
      <c r="E130" s="148">
        <f>SUM(F107,G97,L85,L64,L53,L42,L31)</f>
        <v>0</v>
      </c>
      <c r="F130" s="4"/>
      <c r="G130" s="4"/>
      <c r="H130" s="4"/>
      <c r="I130" s="4"/>
      <c r="J130" s="4"/>
      <c r="K130" s="4"/>
      <c r="L130" s="4"/>
    </row>
    <row r="131" spans="1:12" ht="16.5" hidden="1" thickBot="1" x14ac:dyDescent="0.3">
      <c r="A131" s="67" t="s">
        <v>63</v>
      </c>
      <c r="B131" s="5"/>
      <c r="C131" s="68" t="s">
        <v>62</v>
      </c>
      <c r="D131" s="16"/>
      <c r="E131" s="16"/>
      <c r="F131" s="16"/>
      <c r="G131" s="16"/>
      <c r="H131" s="16"/>
      <c r="I131" s="16"/>
      <c r="J131" s="16"/>
      <c r="K131" s="16"/>
      <c r="L131" s="4"/>
    </row>
    <row r="132" spans="1:12" ht="17.25" hidden="1" thickTop="1" thickBot="1" x14ac:dyDescent="0.3">
      <c r="A132" s="4"/>
      <c r="B132" s="4"/>
      <c r="C132" s="16"/>
      <c r="D132" s="16"/>
      <c r="E132" s="17" t="s">
        <v>12</v>
      </c>
      <c r="F132" s="18"/>
      <c r="G132" s="19"/>
      <c r="H132" s="19"/>
      <c r="I132" s="19"/>
      <c r="J132" s="18"/>
      <c r="K132" s="55"/>
      <c r="L132" s="4"/>
    </row>
    <row r="133" spans="1:12" ht="13.5" hidden="1" thickTop="1" x14ac:dyDescent="0.2">
      <c r="A133" s="4"/>
      <c r="B133" s="4"/>
      <c r="C133" s="323" t="s">
        <v>2</v>
      </c>
      <c r="D133" s="325" t="s">
        <v>52</v>
      </c>
      <c r="E133" s="20" t="s">
        <v>19</v>
      </c>
      <c r="F133" s="21"/>
      <c r="G133" s="308" t="s">
        <v>21</v>
      </c>
      <c r="H133" s="309"/>
      <c r="I133" s="22" t="s">
        <v>20</v>
      </c>
      <c r="J133" s="21"/>
      <c r="K133" s="55"/>
      <c r="L133" s="4"/>
    </row>
    <row r="134" spans="1:12" ht="38.25" hidden="1" x14ac:dyDescent="0.2">
      <c r="A134" s="69" t="s">
        <v>42</v>
      </c>
      <c r="B134" s="70" t="s">
        <v>1</v>
      </c>
      <c r="C134" s="324"/>
      <c r="D134" s="326"/>
      <c r="E134" s="26" t="s">
        <v>17</v>
      </c>
      <c r="F134" s="27" t="s">
        <v>18</v>
      </c>
      <c r="G134" s="28" t="s">
        <v>17</v>
      </c>
      <c r="H134" s="25" t="s">
        <v>18</v>
      </c>
      <c r="I134" s="28" t="s">
        <v>17</v>
      </c>
      <c r="J134" s="25" t="s">
        <v>18</v>
      </c>
      <c r="K134" s="26" t="s">
        <v>0</v>
      </c>
      <c r="L134" s="4"/>
    </row>
    <row r="135" spans="1:12" hidden="1" x14ac:dyDescent="0.2">
      <c r="A135" s="186" t="s">
        <v>4</v>
      </c>
      <c r="B135" s="29"/>
      <c r="C135" s="30"/>
      <c r="D135" s="31"/>
      <c r="E135" s="32"/>
      <c r="F135" s="33"/>
      <c r="G135" s="34"/>
      <c r="H135" s="33"/>
      <c r="I135" s="34"/>
      <c r="J135" s="33"/>
      <c r="K135" s="122">
        <f>IF(C135=0,(B135*1*D135)/1000,IF(C135=" ", (B135*1*D135),(B135*C135*D135)/1000))</f>
        <v>0</v>
      </c>
      <c r="L135" s="4"/>
    </row>
    <row r="136" spans="1:12" hidden="1" x14ac:dyDescent="0.2">
      <c r="A136" s="186" t="s">
        <v>5</v>
      </c>
      <c r="B136" s="42"/>
      <c r="C136" s="41"/>
      <c r="D136" s="41"/>
      <c r="E136" s="43"/>
      <c r="F136" s="44"/>
      <c r="G136" s="45"/>
      <c r="H136" s="46"/>
      <c r="I136" s="45"/>
      <c r="J136" s="46"/>
      <c r="K136" s="122" t="str">
        <f>IF((E136*F136)+(G136*H136)+(I136*J136) =0,"0",(E136*F136)+(G136*H136)+(I136*J136))</f>
        <v>0</v>
      </c>
      <c r="L136" s="4"/>
    </row>
    <row r="137" spans="1:12" hidden="1" x14ac:dyDescent="0.2">
      <c r="A137" s="186" t="s">
        <v>6</v>
      </c>
      <c r="B137" s="29"/>
      <c r="C137" s="41"/>
      <c r="D137" s="41"/>
      <c r="E137" s="43"/>
      <c r="F137" s="44"/>
      <c r="G137" s="45"/>
      <c r="H137" s="46"/>
      <c r="I137" s="45"/>
      <c r="J137" s="46"/>
      <c r="K137" s="122" t="str">
        <f>IF((E137*F137)+(G137*H137)+(I137*J137) =0,"0",(E137*F137)+(G137*H137)+(I137*J137))</f>
        <v>0</v>
      </c>
      <c r="L137" s="4"/>
    </row>
    <row r="138" spans="1:12" hidden="1" x14ac:dyDescent="0.2">
      <c r="A138" s="186" t="s">
        <v>7</v>
      </c>
      <c r="B138" s="29"/>
      <c r="C138" s="30"/>
      <c r="D138" s="52"/>
      <c r="E138" s="71"/>
      <c r="F138" s="38"/>
      <c r="G138" s="42"/>
      <c r="H138" s="38"/>
      <c r="I138" s="42"/>
      <c r="J138" s="38"/>
      <c r="K138" s="122">
        <f>IF(C138=0,(B138*1*D138)/1000,IF(C138=" ", (B138*1*D138),(B138*C138*D138)/1000))</f>
        <v>0</v>
      </c>
      <c r="L138" s="4"/>
    </row>
    <row r="139" spans="1:12" hidden="1" x14ac:dyDescent="0.2">
      <c r="A139" s="186" t="s">
        <v>5</v>
      </c>
      <c r="B139" s="42"/>
      <c r="C139" s="41"/>
      <c r="D139" s="41"/>
      <c r="E139" s="43"/>
      <c r="F139" s="44"/>
      <c r="G139" s="45"/>
      <c r="H139" s="46"/>
      <c r="I139" s="45"/>
      <c r="J139" s="46"/>
      <c r="K139" s="122" t="str">
        <f>IF((E139*F139)+(G139*H139)+(I139*J139) =0,"0",(E139*F139)+(G139*H139)+(I139*J139))</f>
        <v>0</v>
      </c>
      <c r="L139" s="4"/>
    </row>
    <row r="140" spans="1:12" hidden="1" x14ac:dyDescent="0.2">
      <c r="A140" s="186" t="s">
        <v>6</v>
      </c>
      <c r="B140" s="29"/>
      <c r="C140" s="41"/>
      <c r="D140" s="41"/>
      <c r="E140" s="43"/>
      <c r="F140" s="44"/>
      <c r="G140" s="45"/>
      <c r="H140" s="46"/>
      <c r="I140" s="45"/>
      <c r="J140" s="46"/>
      <c r="K140" s="122" t="str">
        <f>IF((E140*F140)+(G140*H140)+(I140*J140) =0,"0",(E140*F140)+(G140*H140)+(I140*J140))</f>
        <v>0</v>
      </c>
      <c r="L140" s="4"/>
    </row>
    <row r="141" spans="1:12" hidden="1" x14ac:dyDescent="0.2">
      <c r="A141" s="186" t="s">
        <v>8</v>
      </c>
      <c r="B141" s="29"/>
      <c r="C141" s="30"/>
      <c r="D141" s="52"/>
      <c r="E141" s="71"/>
      <c r="F141" s="38"/>
      <c r="G141" s="42"/>
      <c r="H141" s="38"/>
      <c r="I141" s="42"/>
      <c r="J141" s="38"/>
      <c r="K141" s="122">
        <f>IF(C141=0,(B141*1*D141)/1000,IF(C141=" ", (B141*1*D141),(B141*C141*D141)/1000))</f>
        <v>0</v>
      </c>
      <c r="L141" s="4"/>
    </row>
    <row r="142" spans="1:12" hidden="1" x14ac:dyDescent="0.2">
      <c r="A142" s="186" t="s">
        <v>5</v>
      </c>
      <c r="B142" s="42"/>
      <c r="C142" s="41"/>
      <c r="D142" s="41"/>
      <c r="E142" s="43"/>
      <c r="F142" s="44"/>
      <c r="G142" s="45"/>
      <c r="H142" s="46"/>
      <c r="I142" s="45"/>
      <c r="J142" s="46"/>
      <c r="K142" s="122" t="str">
        <f>IF((E142*F142)+(G142*H142)+(I142*J142) =0,"0",(E142*F142)+(G142*H142)+(I142*J142))</f>
        <v>0</v>
      </c>
      <c r="L142" s="4"/>
    </row>
    <row r="143" spans="1:12" hidden="1" x14ac:dyDescent="0.2">
      <c r="A143" s="186" t="s">
        <v>6</v>
      </c>
      <c r="B143" s="29"/>
      <c r="C143" s="41"/>
      <c r="D143" s="41"/>
      <c r="E143" s="43"/>
      <c r="F143" s="44"/>
      <c r="G143" s="45"/>
      <c r="H143" s="46"/>
      <c r="I143" s="45"/>
      <c r="J143" s="46"/>
      <c r="K143" s="122" t="str">
        <f>IF((E143*F143)+(G143*H143)+(I143*J143) =0,"0",(E143*F143)+(G143*H143)+(I143*J143))</f>
        <v>0</v>
      </c>
      <c r="L143" s="4"/>
    </row>
    <row r="144" spans="1:12" ht="13.5" hidden="1" thickBot="1" x14ac:dyDescent="0.25">
      <c r="A144" s="72" t="s">
        <v>9</v>
      </c>
      <c r="B144" s="135">
        <f>B135+B137+B138+B140+B141+B143</f>
        <v>0</v>
      </c>
      <c r="C144" s="73"/>
      <c r="D144" s="74"/>
      <c r="E144" s="75"/>
      <c r="F144" s="74"/>
      <c r="G144" s="76"/>
      <c r="H144" s="77"/>
      <c r="I144" s="76"/>
      <c r="J144" s="74"/>
      <c r="K144" s="123">
        <f>SUM(K135:K143)</f>
        <v>0</v>
      </c>
      <c r="L144" s="4"/>
    </row>
    <row r="145" spans="1:12" ht="18.75" hidden="1" thickTop="1" x14ac:dyDescent="0.25">
      <c r="A145" s="54"/>
      <c r="B145" s="4"/>
      <c r="C145" s="4"/>
      <c r="D145" s="4"/>
      <c r="E145" s="61"/>
      <c r="F145" s="4"/>
      <c r="G145" s="4"/>
      <c r="H145" s="4"/>
      <c r="I145" s="4"/>
      <c r="J145" s="4"/>
      <c r="K145" s="4"/>
      <c r="L145" s="4"/>
    </row>
    <row r="146" spans="1:12" ht="15.75" hidden="1" x14ac:dyDescent="0.25">
      <c r="A146" s="5" t="s">
        <v>43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</row>
    <row r="147" spans="1:12" hidden="1" x14ac:dyDescent="0.2">
      <c r="A147" s="78" t="s">
        <v>36</v>
      </c>
      <c r="B147" s="79"/>
      <c r="C147" s="323" t="s">
        <v>2</v>
      </c>
      <c r="D147" s="323" t="s">
        <v>52</v>
      </c>
      <c r="E147" s="4"/>
      <c r="F147" s="4"/>
      <c r="G147" s="4"/>
      <c r="H147" s="4"/>
      <c r="I147" s="4"/>
      <c r="J147" s="4"/>
      <c r="K147" s="4"/>
      <c r="L147" s="4"/>
    </row>
    <row r="148" spans="1:12" hidden="1" x14ac:dyDescent="0.2">
      <c r="A148" s="160" t="s">
        <v>37</v>
      </c>
      <c r="B148" s="70" t="s">
        <v>1</v>
      </c>
      <c r="C148" s="324"/>
      <c r="D148" s="324"/>
      <c r="E148" s="339" t="s">
        <v>25</v>
      </c>
      <c r="F148" s="332"/>
      <c r="G148" s="4"/>
      <c r="H148" s="4"/>
      <c r="I148" s="4"/>
      <c r="J148" s="4"/>
      <c r="K148" s="4"/>
      <c r="L148" s="4"/>
    </row>
    <row r="149" spans="1:12" hidden="1" x14ac:dyDescent="0.2">
      <c r="A149" s="197" t="s">
        <v>26</v>
      </c>
      <c r="B149" s="29"/>
      <c r="C149" s="56"/>
      <c r="D149" s="30"/>
      <c r="E149" s="327">
        <f>IF(C149=0,(B149*1*D149)/1000,IF(C149=" ",(B149*1*D149)/1000,(B149*C149*D149)/1000))</f>
        <v>0</v>
      </c>
      <c r="F149" s="328"/>
      <c r="G149" s="4"/>
      <c r="H149" s="4"/>
      <c r="I149" s="4"/>
      <c r="J149" s="4"/>
      <c r="K149" s="4"/>
      <c r="L149" s="4"/>
    </row>
    <row r="150" spans="1:12" hidden="1" x14ac:dyDescent="0.2">
      <c r="A150" s="197" t="s">
        <v>26</v>
      </c>
      <c r="B150" s="29"/>
      <c r="C150" s="56"/>
      <c r="D150" s="30"/>
      <c r="E150" s="327">
        <f>IF(C150=0,(B150*1*D150)/1000,IF(C150=" ",(B150*1*D150)/1000,(B150*C150*D150)/1000))</f>
        <v>0</v>
      </c>
      <c r="F150" s="328"/>
      <c r="G150" s="4"/>
      <c r="H150" s="4"/>
      <c r="I150" s="4"/>
      <c r="J150" s="4"/>
      <c r="K150" s="4"/>
      <c r="L150" s="4"/>
    </row>
    <row r="151" spans="1:12" hidden="1" x14ac:dyDescent="0.2">
      <c r="A151" s="197"/>
      <c r="B151" s="29"/>
      <c r="C151" s="56"/>
      <c r="D151" s="30"/>
      <c r="E151" s="327">
        <f>IF(C151=0,(B151*1*D151)/1000,IF(C151=" ",(B151*1*D151)/1000,(B151*C151*D151)/1000))</f>
        <v>0</v>
      </c>
      <c r="F151" s="328"/>
      <c r="G151" s="4"/>
      <c r="H151" s="4"/>
      <c r="I151" s="4"/>
      <c r="J151" s="4"/>
      <c r="K151" s="4"/>
      <c r="L151" s="4"/>
    </row>
    <row r="152" spans="1:12" hidden="1" x14ac:dyDescent="0.2">
      <c r="A152" s="197"/>
      <c r="B152" s="29"/>
      <c r="C152" s="56"/>
      <c r="D152" s="30"/>
      <c r="E152" s="327">
        <f>IF(C152=0,(B152*1*D152)/1000,IF(C152=" ",(B152*1*D152)/1000,(B152*C152*D152)/1000))</f>
        <v>0</v>
      </c>
      <c r="F152" s="328"/>
      <c r="G152" s="4"/>
      <c r="H152" s="4"/>
      <c r="I152" s="4"/>
      <c r="J152" s="4"/>
      <c r="K152" s="4"/>
      <c r="L152" s="4"/>
    </row>
    <row r="153" spans="1:12" ht="13.5" hidden="1" thickBot="1" x14ac:dyDescent="0.25">
      <c r="A153" s="57" t="s">
        <v>9</v>
      </c>
      <c r="B153" s="80" t="s">
        <v>26</v>
      </c>
      <c r="C153" s="59"/>
      <c r="D153" s="60"/>
      <c r="E153" s="329">
        <f>SUM(E149:E152)</f>
        <v>0</v>
      </c>
      <c r="F153" s="330"/>
      <c r="G153" s="4"/>
      <c r="H153" s="4"/>
      <c r="I153" s="4"/>
      <c r="J153" s="4"/>
      <c r="K153" s="4"/>
      <c r="L153" s="4"/>
    </row>
    <row r="154" spans="1:12" ht="13.5" hidden="1" thickTop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</row>
    <row r="155" spans="1:12" hidden="1" x14ac:dyDescent="0.2">
      <c r="A155" s="55" t="s">
        <v>39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</row>
    <row r="156" spans="1:12" ht="38.25" hidden="1" x14ac:dyDescent="0.2">
      <c r="A156" s="161" t="s">
        <v>37</v>
      </c>
      <c r="B156" s="70" t="s">
        <v>23</v>
      </c>
      <c r="C156" s="24" t="s">
        <v>24</v>
      </c>
      <c r="D156" s="331" t="s">
        <v>25</v>
      </c>
      <c r="E156" s="332"/>
      <c r="F156" s="4"/>
      <c r="G156" s="4"/>
      <c r="H156" s="4"/>
      <c r="I156" s="4"/>
      <c r="J156" s="4"/>
      <c r="K156" s="4"/>
      <c r="L156" s="4"/>
    </row>
    <row r="157" spans="1:12" hidden="1" x14ac:dyDescent="0.2">
      <c r="A157" s="197" t="s">
        <v>26</v>
      </c>
      <c r="B157" s="29"/>
      <c r="C157" s="51"/>
      <c r="D157" s="327">
        <f>B157*C157</f>
        <v>0</v>
      </c>
      <c r="E157" s="328"/>
      <c r="F157" s="4"/>
      <c r="G157" s="4"/>
      <c r="H157" s="4"/>
      <c r="I157" s="4"/>
      <c r="J157" s="4"/>
      <c r="K157" s="4"/>
      <c r="L157" s="4"/>
    </row>
    <row r="158" spans="1:12" hidden="1" x14ac:dyDescent="0.2">
      <c r="A158" s="197" t="s">
        <v>26</v>
      </c>
      <c r="B158" s="29"/>
      <c r="C158" s="51"/>
      <c r="D158" s="327">
        <f>B158*C158</f>
        <v>0</v>
      </c>
      <c r="E158" s="328"/>
      <c r="F158" s="4"/>
      <c r="G158" s="4"/>
      <c r="H158" s="4"/>
      <c r="I158" s="4"/>
      <c r="J158" s="4"/>
      <c r="K158" s="4"/>
      <c r="L158" s="4"/>
    </row>
    <row r="159" spans="1:12" ht="13.5" hidden="1" thickBot="1" x14ac:dyDescent="0.25">
      <c r="A159" s="57" t="s">
        <v>9</v>
      </c>
      <c r="B159" s="64"/>
      <c r="C159" s="65"/>
      <c r="D159" s="329">
        <f>SUM(D157:D158)</f>
        <v>0</v>
      </c>
      <c r="E159" s="330"/>
      <c r="F159" s="4"/>
      <c r="G159" s="4"/>
      <c r="H159" s="4"/>
      <c r="I159" s="4"/>
      <c r="J159" s="4"/>
      <c r="K159" s="4"/>
      <c r="L159" s="4"/>
    </row>
    <row r="160" spans="1:12" ht="14.25" hidden="1" thickTop="1" thickBo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</row>
    <row r="161" spans="1:12" ht="18.75" hidden="1" thickBot="1" x14ac:dyDescent="0.3">
      <c r="A161" s="54" t="s">
        <v>44</v>
      </c>
      <c r="B161" s="4"/>
      <c r="C161" s="4"/>
      <c r="D161" s="4"/>
      <c r="E161" s="124">
        <f>K144+E153+D159</f>
        <v>0</v>
      </c>
      <c r="F161" s="4"/>
      <c r="G161" s="4"/>
      <c r="H161" s="4"/>
      <c r="I161" s="4"/>
      <c r="J161" s="4"/>
      <c r="K161" s="4"/>
      <c r="L161" s="4"/>
    </row>
    <row r="162" spans="1:12" hidden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</row>
    <row r="163" spans="1:12" ht="16.5" hidden="1" thickBot="1" x14ac:dyDescent="0.3">
      <c r="A163" s="67" t="s">
        <v>63</v>
      </c>
      <c r="B163" s="5"/>
      <c r="C163" s="68" t="s">
        <v>62</v>
      </c>
      <c r="D163" s="16"/>
      <c r="E163" s="16"/>
      <c r="F163" s="16"/>
      <c r="G163" s="16"/>
      <c r="H163" s="16"/>
      <c r="I163" s="16"/>
      <c r="J163" s="16"/>
      <c r="K163" s="16"/>
      <c r="L163" s="4"/>
    </row>
    <row r="164" spans="1:12" ht="17.25" hidden="1" thickTop="1" thickBot="1" x14ac:dyDescent="0.3">
      <c r="A164" s="4"/>
      <c r="B164" s="4"/>
      <c r="C164" s="16"/>
      <c r="D164" s="16"/>
      <c r="E164" s="17" t="s">
        <v>12</v>
      </c>
      <c r="F164" s="18"/>
      <c r="G164" s="19"/>
      <c r="H164" s="19"/>
      <c r="I164" s="19"/>
      <c r="J164" s="18"/>
      <c r="K164" s="55"/>
      <c r="L164" s="4"/>
    </row>
    <row r="165" spans="1:12" ht="13.5" hidden="1" thickTop="1" x14ac:dyDescent="0.2">
      <c r="A165" s="4"/>
      <c r="B165" s="4"/>
      <c r="C165" s="323" t="s">
        <v>2</v>
      </c>
      <c r="D165" s="325" t="s">
        <v>52</v>
      </c>
      <c r="E165" s="20" t="s">
        <v>19</v>
      </c>
      <c r="F165" s="21"/>
      <c r="G165" s="308" t="s">
        <v>21</v>
      </c>
      <c r="H165" s="309"/>
      <c r="I165" s="22" t="s">
        <v>20</v>
      </c>
      <c r="J165" s="21"/>
      <c r="K165" s="55"/>
      <c r="L165" s="4"/>
    </row>
    <row r="166" spans="1:12" ht="38.25" hidden="1" x14ac:dyDescent="0.2">
      <c r="A166" s="69" t="s">
        <v>42</v>
      </c>
      <c r="B166" s="70" t="s">
        <v>1</v>
      </c>
      <c r="C166" s="324"/>
      <c r="D166" s="326"/>
      <c r="E166" s="26" t="s">
        <v>17</v>
      </c>
      <c r="F166" s="27" t="s">
        <v>18</v>
      </c>
      <c r="G166" s="28" t="s">
        <v>17</v>
      </c>
      <c r="H166" s="25" t="s">
        <v>18</v>
      </c>
      <c r="I166" s="28" t="s">
        <v>17</v>
      </c>
      <c r="J166" s="25" t="s">
        <v>18</v>
      </c>
      <c r="K166" s="26" t="s">
        <v>0</v>
      </c>
      <c r="L166" s="4"/>
    </row>
    <row r="167" spans="1:12" hidden="1" x14ac:dyDescent="0.2">
      <c r="A167" s="186" t="s">
        <v>4</v>
      </c>
      <c r="B167" s="29"/>
      <c r="C167" s="30"/>
      <c r="D167" s="31"/>
      <c r="E167" s="32"/>
      <c r="F167" s="33"/>
      <c r="G167" s="34"/>
      <c r="H167" s="33"/>
      <c r="I167" s="34"/>
      <c r="J167" s="33"/>
      <c r="K167" s="122">
        <f>IF(C167=0,(B167*1*D167)/1000,IF(C167=" ", (B167*1*D167),(B167*C167*D167)/1000))</f>
        <v>0</v>
      </c>
      <c r="L167" s="4"/>
    </row>
    <row r="168" spans="1:12" hidden="1" x14ac:dyDescent="0.2">
      <c r="A168" s="186" t="s">
        <v>5</v>
      </c>
      <c r="B168" s="42"/>
      <c r="C168" s="41"/>
      <c r="D168" s="41"/>
      <c r="E168" s="43"/>
      <c r="F168" s="44"/>
      <c r="G168" s="45"/>
      <c r="H168" s="46"/>
      <c r="I168" s="45"/>
      <c r="J168" s="46"/>
      <c r="K168" s="122" t="str">
        <f>IF((E168*F168)+(G168*H168)+(I168*J168) =0,"0",(E168*F168)+(G168*H168)+(I168*J168))</f>
        <v>0</v>
      </c>
      <c r="L168" s="4"/>
    </row>
    <row r="169" spans="1:12" hidden="1" x14ac:dyDescent="0.2">
      <c r="A169" s="186" t="s">
        <v>6</v>
      </c>
      <c r="B169" s="29"/>
      <c r="C169" s="41"/>
      <c r="D169" s="41"/>
      <c r="E169" s="43"/>
      <c r="F169" s="44"/>
      <c r="G169" s="45"/>
      <c r="H169" s="46"/>
      <c r="I169" s="45"/>
      <c r="J169" s="46"/>
      <c r="K169" s="122" t="str">
        <f>IF((E169*F169)+(G169*H169)+(I169*J169) =0,"0",(E169*F169)+(G169*H169)+(I169*J169))</f>
        <v>0</v>
      </c>
      <c r="L169" s="4"/>
    </row>
    <row r="170" spans="1:12" hidden="1" x14ac:dyDescent="0.2">
      <c r="A170" s="186" t="s">
        <v>7</v>
      </c>
      <c r="B170" s="29"/>
      <c r="C170" s="30"/>
      <c r="D170" s="52"/>
      <c r="E170" s="71"/>
      <c r="F170" s="38"/>
      <c r="G170" s="42"/>
      <c r="H170" s="38"/>
      <c r="I170" s="42"/>
      <c r="J170" s="38"/>
      <c r="K170" s="122">
        <f>IF(C170=0,(B170*1*D170)/1000,IF(C170=" ", (B170*1*D170),(B170*C170*D170)/1000))</f>
        <v>0</v>
      </c>
      <c r="L170" s="4"/>
    </row>
    <row r="171" spans="1:12" hidden="1" x14ac:dyDescent="0.2">
      <c r="A171" s="186" t="s">
        <v>5</v>
      </c>
      <c r="B171" s="42"/>
      <c r="C171" s="41"/>
      <c r="D171" s="41"/>
      <c r="E171" s="43"/>
      <c r="F171" s="44"/>
      <c r="G171" s="45"/>
      <c r="H171" s="46"/>
      <c r="I171" s="45"/>
      <c r="J171" s="46"/>
      <c r="K171" s="122" t="str">
        <f>IF((E171*F171)+(G171*H171)+(I171*J171) =0,"0",(E171*F171)+(G171*H171)+(I171*J171))</f>
        <v>0</v>
      </c>
      <c r="L171" s="4"/>
    </row>
    <row r="172" spans="1:12" hidden="1" x14ac:dyDescent="0.2">
      <c r="A172" s="186" t="s">
        <v>6</v>
      </c>
      <c r="B172" s="29"/>
      <c r="C172" s="41"/>
      <c r="D172" s="41"/>
      <c r="E172" s="43"/>
      <c r="F172" s="44"/>
      <c r="G172" s="45"/>
      <c r="H172" s="46"/>
      <c r="I172" s="45"/>
      <c r="J172" s="46"/>
      <c r="K172" s="122" t="str">
        <f>IF((E172*F172)+(G172*H172)+(I172*J172) =0,"0",(E172*F172)+(G172*H172)+(I172*J172))</f>
        <v>0</v>
      </c>
      <c r="L172" s="4"/>
    </row>
    <row r="173" spans="1:12" hidden="1" x14ac:dyDescent="0.2">
      <c r="A173" s="186" t="s">
        <v>8</v>
      </c>
      <c r="B173" s="29"/>
      <c r="C173" s="30"/>
      <c r="D173" s="52"/>
      <c r="E173" s="71"/>
      <c r="F173" s="38"/>
      <c r="G173" s="42"/>
      <c r="H173" s="38"/>
      <c r="I173" s="42"/>
      <c r="J173" s="38"/>
      <c r="K173" s="122">
        <f>IF(C173=0,(B173*1*D173)/1000,IF(C173=" ", (B173*1*D173),(B173*C173*D173)/1000))</f>
        <v>0</v>
      </c>
      <c r="L173" s="4"/>
    </row>
    <row r="174" spans="1:12" hidden="1" x14ac:dyDescent="0.2">
      <c r="A174" s="186" t="s">
        <v>5</v>
      </c>
      <c r="B174" s="42"/>
      <c r="C174" s="41"/>
      <c r="D174" s="41"/>
      <c r="E174" s="43"/>
      <c r="F174" s="44"/>
      <c r="G174" s="45"/>
      <c r="H174" s="46"/>
      <c r="I174" s="45"/>
      <c r="J174" s="46"/>
      <c r="K174" s="122" t="str">
        <f>IF((E174*F174)+(G174*H174)+(I174*J174) =0,"0",(E174*F174)+(G174*H174)+(I174*J174))</f>
        <v>0</v>
      </c>
      <c r="L174" s="4"/>
    </row>
    <row r="175" spans="1:12" hidden="1" x14ac:dyDescent="0.2">
      <c r="A175" s="186" t="s">
        <v>6</v>
      </c>
      <c r="B175" s="29"/>
      <c r="C175" s="41"/>
      <c r="D175" s="41"/>
      <c r="E175" s="43"/>
      <c r="F175" s="44"/>
      <c r="G175" s="45"/>
      <c r="H175" s="46"/>
      <c r="I175" s="45"/>
      <c r="J175" s="46"/>
      <c r="K175" s="122" t="str">
        <f>IF((E175*F175)+(G175*H175)+(I175*J175) =0,"0",(E175*F175)+(G175*H175)+(I175*J175))</f>
        <v>0</v>
      </c>
      <c r="L175" s="4"/>
    </row>
    <row r="176" spans="1:12" ht="13.5" hidden="1" thickBot="1" x14ac:dyDescent="0.25">
      <c r="A176" s="72" t="s">
        <v>9</v>
      </c>
      <c r="B176" s="135">
        <f>B167+B169+B170+B172+B173+B175</f>
        <v>0</v>
      </c>
      <c r="C176" s="73"/>
      <c r="D176" s="74"/>
      <c r="E176" s="75"/>
      <c r="F176" s="74"/>
      <c r="G176" s="76"/>
      <c r="H176" s="77"/>
      <c r="I176" s="76"/>
      <c r="J176" s="74"/>
      <c r="K176" s="123">
        <f>SUM(K167:K175)</f>
        <v>0</v>
      </c>
      <c r="L176" s="4"/>
    </row>
    <row r="177" spans="1:12" ht="18.75" hidden="1" thickTop="1" x14ac:dyDescent="0.25">
      <c r="A177" s="54"/>
      <c r="B177" s="4"/>
      <c r="C177" s="4"/>
      <c r="D177" s="4"/>
      <c r="E177" s="61"/>
      <c r="F177" s="4"/>
      <c r="G177" s="4"/>
      <c r="H177" s="4"/>
      <c r="I177" s="4"/>
      <c r="J177" s="4"/>
      <c r="K177" s="4"/>
      <c r="L177" s="4"/>
    </row>
    <row r="178" spans="1:12" ht="15.75" hidden="1" x14ac:dyDescent="0.25">
      <c r="A178" s="5" t="s">
        <v>43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</row>
    <row r="179" spans="1:12" hidden="1" x14ac:dyDescent="0.2">
      <c r="A179" s="78" t="s">
        <v>36</v>
      </c>
      <c r="B179" s="79"/>
      <c r="C179" s="323" t="s">
        <v>2</v>
      </c>
      <c r="D179" s="323" t="s">
        <v>52</v>
      </c>
      <c r="E179" s="4"/>
      <c r="F179" s="4"/>
      <c r="G179" s="4"/>
      <c r="H179" s="4"/>
      <c r="I179" s="4"/>
      <c r="J179" s="4"/>
      <c r="K179" s="4"/>
      <c r="L179" s="4"/>
    </row>
    <row r="180" spans="1:12" hidden="1" x14ac:dyDescent="0.2">
      <c r="A180" s="160" t="s">
        <v>37</v>
      </c>
      <c r="B180" s="70" t="s">
        <v>1</v>
      </c>
      <c r="C180" s="324"/>
      <c r="D180" s="324"/>
      <c r="E180" s="339" t="s">
        <v>25</v>
      </c>
      <c r="F180" s="332"/>
      <c r="G180" s="4"/>
      <c r="H180" s="4"/>
      <c r="I180" s="4"/>
      <c r="J180" s="4"/>
      <c r="K180" s="4"/>
      <c r="L180" s="4"/>
    </row>
    <row r="181" spans="1:12" hidden="1" x14ac:dyDescent="0.2">
      <c r="A181" s="197" t="s">
        <v>26</v>
      </c>
      <c r="B181" s="29"/>
      <c r="C181" s="56"/>
      <c r="D181" s="30"/>
      <c r="E181" s="327">
        <f>IF(C181=0,(B181*1*D181)/1000,IF(C181=" ",(B181*1*D181)/1000,(B181*C181*D181)/1000))</f>
        <v>0</v>
      </c>
      <c r="F181" s="328"/>
      <c r="G181" s="4"/>
      <c r="H181" s="4"/>
      <c r="I181" s="4"/>
      <c r="J181" s="4"/>
      <c r="K181" s="4"/>
      <c r="L181" s="4"/>
    </row>
    <row r="182" spans="1:12" hidden="1" x14ac:dyDescent="0.2">
      <c r="A182" s="197" t="s">
        <v>26</v>
      </c>
      <c r="B182" s="29"/>
      <c r="C182" s="56"/>
      <c r="D182" s="30"/>
      <c r="E182" s="327">
        <f>IF(C182=0,(B182*1*D182)/1000,IF(C182=" ",(B182*1*D182)/1000,(B182*C182*D182)/1000))</f>
        <v>0</v>
      </c>
      <c r="F182" s="328"/>
      <c r="G182" s="4"/>
      <c r="H182" s="4"/>
      <c r="I182" s="4"/>
      <c r="J182" s="4"/>
      <c r="K182" s="4"/>
      <c r="L182" s="4"/>
    </row>
    <row r="183" spans="1:12" hidden="1" x14ac:dyDescent="0.2">
      <c r="A183" s="197"/>
      <c r="B183" s="29"/>
      <c r="C183" s="56"/>
      <c r="D183" s="30"/>
      <c r="E183" s="327">
        <f>IF(C183=0,(B183*1*D183)/1000,IF(C183=" ",(B183*1*D183)/1000,(B183*C183*D183)/1000))</f>
        <v>0</v>
      </c>
      <c r="F183" s="328"/>
      <c r="G183" s="4"/>
      <c r="H183" s="4"/>
      <c r="I183" s="4"/>
      <c r="J183" s="4"/>
      <c r="K183" s="4"/>
      <c r="L183" s="4"/>
    </row>
    <row r="184" spans="1:12" hidden="1" x14ac:dyDescent="0.2">
      <c r="A184" s="197"/>
      <c r="B184" s="29"/>
      <c r="C184" s="56"/>
      <c r="D184" s="30"/>
      <c r="E184" s="327">
        <f>IF(C184=0,(B184*1*D184)/1000,IF(C184=" ",(B184*1*D184)/1000,(B184*C184*D184)/1000))</f>
        <v>0</v>
      </c>
      <c r="F184" s="328"/>
      <c r="G184" s="4"/>
      <c r="H184" s="4"/>
      <c r="I184" s="4"/>
      <c r="J184" s="4"/>
      <c r="K184" s="4"/>
      <c r="L184" s="4"/>
    </row>
    <row r="185" spans="1:12" ht="13.5" hidden="1" thickBot="1" x14ac:dyDescent="0.25">
      <c r="A185" s="57" t="s">
        <v>9</v>
      </c>
      <c r="B185" s="58" t="s">
        <v>26</v>
      </c>
      <c r="C185" s="59"/>
      <c r="D185" s="60"/>
      <c r="E185" s="329">
        <f>SUM(E181:E184)</f>
        <v>0</v>
      </c>
      <c r="F185" s="330"/>
      <c r="G185" s="4"/>
      <c r="H185" s="4"/>
      <c r="I185" s="4"/>
      <c r="J185" s="4"/>
      <c r="K185" s="4"/>
      <c r="L185" s="4"/>
    </row>
    <row r="186" spans="1:12" ht="13.5" hidden="1" thickTop="1" x14ac:dyDescent="0.2">
      <c r="A186" s="81" t="s">
        <v>39</v>
      </c>
      <c r="B186" s="61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 ht="38.25" hidden="1" x14ac:dyDescent="0.2">
      <c r="A187" s="160" t="s">
        <v>37</v>
      </c>
      <c r="B187" s="62" t="s">
        <v>23</v>
      </c>
      <c r="C187" s="24" t="s">
        <v>24</v>
      </c>
      <c r="D187" s="331" t="s">
        <v>25</v>
      </c>
      <c r="E187" s="332"/>
      <c r="F187" s="4"/>
      <c r="G187" s="4"/>
      <c r="H187" s="4"/>
      <c r="I187" s="4"/>
      <c r="J187" s="4"/>
      <c r="K187" s="4"/>
      <c r="L187" s="4"/>
    </row>
    <row r="188" spans="1:12" hidden="1" x14ac:dyDescent="0.2">
      <c r="A188" s="197" t="s">
        <v>26</v>
      </c>
      <c r="B188" s="29"/>
      <c r="C188" s="82"/>
      <c r="D188" s="327">
        <f>B188*C188</f>
        <v>0</v>
      </c>
      <c r="E188" s="328"/>
      <c r="F188" s="4"/>
      <c r="G188" s="4"/>
      <c r="H188" s="4"/>
      <c r="I188" s="4"/>
      <c r="J188" s="4"/>
      <c r="K188" s="4"/>
      <c r="L188" s="4"/>
    </row>
    <row r="189" spans="1:12" hidden="1" x14ac:dyDescent="0.2">
      <c r="A189" s="197" t="s">
        <v>26</v>
      </c>
      <c r="B189" s="29"/>
      <c r="C189" s="82"/>
      <c r="D189" s="327">
        <f>B189*C189</f>
        <v>0</v>
      </c>
      <c r="E189" s="328"/>
      <c r="F189" s="4"/>
      <c r="G189" s="4"/>
      <c r="H189" s="4"/>
      <c r="I189" s="4"/>
      <c r="J189" s="4"/>
      <c r="K189" s="4"/>
      <c r="L189" s="4"/>
    </row>
    <row r="190" spans="1:12" ht="13.5" hidden="1" thickBot="1" x14ac:dyDescent="0.25">
      <c r="A190" s="78" t="s">
        <v>9</v>
      </c>
      <c r="B190" s="64"/>
      <c r="C190" s="65"/>
      <c r="D190" s="327">
        <f>SUM(D188:D189)</f>
        <v>0</v>
      </c>
      <c r="E190" s="328"/>
      <c r="F190" s="4"/>
      <c r="G190" s="4"/>
      <c r="H190" s="4"/>
      <c r="I190" s="4"/>
      <c r="J190" s="4"/>
      <c r="K190" s="4"/>
      <c r="L190" s="4"/>
    </row>
    <row r="191" spans="1:12" ht="14.25" hidden="1" thickTop="1" thickBo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2" spans="1:12" ht="18.75" hidden="1" thickBot="1" x14ac:dyDescent="0.3">
      <c r="A192" s="54" t="s">
        <v>44</v>
      </c>
      <c r="B192" s="4"/>
      <c r="C192" s="4"/>
      <c r="D192" s="4"/>
      <c r="E192" s="124">
        <f>K176+E185+D190</f>
        <v>0</v>
      </c>
      <c r="F192" s="4"/>
      <c r="G192" s="4"/>
      <c r="H192" s="4"/>
      <c r="I192" s="4"/>
      <c r="J192" s="4"/>
      <c r="K192" s="4"/>
      <c r="L192" s="4"/>
    </row>
    <row r="193" spans="1:12" hidden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</row>
    <row r="194" spans="1:12" ht="16.5" hidden="1" thickBot="1" x14ac:dyDescent="0.3">
      <c r="A194" s="67" t="s">
        <v>63</v>
      </c>
      <c r="B194" s="5"/>
      <c r="C194" s="68" t="s">
        <v>62</v>
      </c>
      <c r="D194" s="16"/>
      <c r="E194" s="16"/>
      <c r="F194" s="16"/>
      <c r="G194" s="16"/>
      <c r="H194" s="16"/>
      <c r="I194" s="16"/>
      <c r="J194" s="16"/>
      <c r="K194" s="16"/>
      <c r="L194" s="4"/>
    </row>
    <row r="195" spans="1:12" ht="17.25" hidden="1" thickTop="1" thickBot="1" x14ac:dyDescent="0.3">
      <c r="A195" s="4"/>
      <c r="B195" s="4"/>
      <c r="C195" s="16"/>
      <c r="D195" s="16"/>
      <c r="E195" s="17" t="s">
        <v>12</v>
      </c>
      <c r="F195" s="18"/>
      <c r="G195" s="19"/>
      <c r="H195" s="19"/>
      <c r="I195" s="19"/>
      <c r="J195" s="18"/>
      <c r="K195" s="55"/>
      <c r="L195" s="4"/>
    </row>
    <row r="196" spans="1:12" ht="13.5" hidden="1" thickTop="1" x14ac:dyDescent="0.2">
      <c r="A196" s="4"/>
      <c r="B196" s="4"/>
      <c r="C196" s="323" t="s">
        <v>2</v>
      </c>
      <c r="D196" s="325" t="s">
        <v>52</v>
      </c>
      <c r="E196" s="20" t="s">
        <v>19</v>
      </c>
      <c r="F196" s="21"/>
      <c r="G196" s="308" t="s">
        <v>21</v>
      </c>
      <c r="H196" s="309"/>
      <c r="I196" s="22" t="s">
        <v>20</v>
      </c>
      <c r="J196" s="21"/>
      <c r="K196" s="55"/>
      <c r="L196" s="4"/>
    </row>
    <row r="197" spans="1:12" ht="38.25" hidden="1" x14ac:dyDescent="0.2">
      <c r="A197" s="69" t="s">
        <v>42</v>
      </c>
      <c r="B197" s="70" t="s">
        <v>1</v>
      </c>
      <c r="C197" s="324"/>
      <c r="D197" s="326"/>
      <c r="E197" s="26" t="s">
        <v>17</v>
      </c>
      <c r="F197" s="27" t="s">
        <v>18</v>
      </c>
      <c r="G197" s="28" t="s">
        <v>17</v>
      </c>
      <c r="H197" s="25" t="s">
        <v>18</v>
      </c>
      <c r="I197" s="28" t="s">
        <v>17</v>
      </c>
      <c r="J197" s="25" t="s">
        <v>18</v>
      </c>
      <c r="K197" s="26" t="s">
        <v>0</v>
      </c>
      <c r="L197" s="4"/>
    </row>
    <row r="198" spans="1:12" hidden="1" x14ac:dyDescent="0.2">
      <c r="A198" s="186" t="s">
        <v>4</v>
      </c>
      <c r="B198" s="29"/>
      <c r="C198" s="30"/>
      <c r="D198" s="31"/>
      <c r="E198" s="32"/>
      <c r="F198" s="33"/>
      <c r="G198" s="34"/>
      <c r="H198" s="33"/>
      <c r="I198" s="34"/>
      <c r="J198" s="33"/>
      <c r="K198" s="122">
        <f>IF(C198=0,(B198*1*D198)/1000,IF(C198=" ", (B198*1*D198),(B198*C198*D198)/1000))</f>
        <v>0</v>
      </c>
      <c r="L198" s="4"/>
    </row>
    <row r="199" spans="1:12" hidden="1" x14ac:dyDescent="0.2">
      <c r="A199" s="186" t="s">
        <v>5</v>
      </c>
      <c r="B199" s="42"/>
      <c r="C199" s="41"/>
      <c r="D199" s="41"/>
      <c r="E199" s="43"/>
      <c r="F199" s="44"/>
      <c r="G199" s="45"/>
      <c r="H199" s="46"/>
      <c r="I199" s="45"/>
      <c r="J199" s="46"/>
      <c r="K199" s="122" t="str">
        <f>IF((E199*F199)+(G199*H199)+(I199*J199) =0,"0",(E199*F199)+(G199*H199)+(I199*J199))</f>
        <v>0</v>
      </c>
      <c r="L199" s="4"/>
    </row>
    <row r="200" spans="1:12" hidden="1" x14ac:dyDescent="0.2">
      <c r="A200" s="186" t="s">
        <v>6</v>
      </c>
      <c r="B200" s="29"/>
      <c r="C200" s="41"/>
      <c r="D200" s="41"/>
      <c r="E200" s="43"/>
      <c r="F200" s="44"/>
      <c r="G200" s="45"/>
      <c r="H200" s="46"/>
      <c r="I200" s="45"/>
      <c r="J200" s="46"/>
      <c r="K200" s="122" t="str">
        <f>IF((E200*F200)+(G200*H200)+(I200*J200) =0,"0",(E200*F200)+(G200*H200)+(I200*J200))</f>
        <v>0</v>
      </c>
      <c r="L200" s="4"/>
    </row>
    <row r="201" spans="1:12" hidden="1" x14ac:dyDescent="0.2">
      <c r="A201" s="186" t="s">
        <v>7</v>
      </c>
      <c r="B201" s="29"/>
      <c r="C201" s="30"/>
      <c r="D201" s="52"/>
      <c r="E201" s="71"/>
      <c r="F201" s="38"/>
      <c r="G201" s="42"/>
      <c r="H201" s="38"/>
      <c r="I201" s="42"/>
      <c r="J201" s="38"/>
      <c r="K201" s="122">
        <f>IF(C201=0,(B201*1*D201)/1000,IF(C201=" ", (B201*1*D201),(B201*C201*D201)/1000))</f>
        <v>0</v>
      </c>
      <c r="L201" s="4"/>
    </row>
    <row r="202" spans="1:12" hidden="1" x14ac:dyDescent="0.2">
      <c r="A202" s="186" t="s">
        <v>5</v>
      </c>
      <c r="B202" s="42"/>
      <c r="C202" s="41"/>
      <c r="D202" s="41"/>
      <c r="E202" s="43"/>
      <c r="F202" s="44"/>
      <c r="G202" s="45"/>
      <c r="H202" s="46"/>
      <c r="I202" s="45"/>
      <c r="J202" s="46"/>
      <c r="K202" s="122" t="str">
        <f>IF((E202*F202)+(G202*H202)+(I202*J202) =0,"0",(E202*F202)+(G202*H202)+(I202*J202))</f>
        <v>0</v>
      </c>
      <c r="L202" s="4"/>
    </row>
    <row r="203" spans="1:12" hidden="1" x14ac:dyDescent="0.2">
      <c r="A203" s="186" t="s">
        <v>6</v>
      </c>
      <c r="B203" s="29"/>
      <c r="C203" s="41"/>
      <c r="D203" s="41"/>
      <c r="E203" s="43"/>
      <c r="F203" s="44"/>
      <c r="G203" s="45"/>
      <c r="H203" s="46"/>
      <c r="I203" s="45"/>
      <c r="J203" s="46"/>
      <c r="K203" s="122" t="str">
        <f>IF((E203*F203)+(G203*H203)+(I203*J203) =0,"0",(E203*F203)+(G203*H203)+(I203*J203))</f>
        <v>0</v>
      </c>
      <c r="L203" s="4"/>
    </row>
    <row r="204" spans="1:12" hidden="1" x14ac:dyDescent="0.2">
      <c r="A204" s="186" t="s">
        <v>8</v>
      </c>
      <c r="B204" s="29"/>
      <c r="C204" s="30"/>
      <c r="D204" s="52"/>
      <c r="E204" s="71"/>
      <c r="F204" s="38"/>
      <c r="G204" s="42"/>
      <c r="H204" s="38"/>
      <c r="I204" s="42"/>
      <c r="J204" s="38"/>
      <c r="K204" s="122">
        <f>IF(C204=0,(B204*1*D204)/1000,IF(C204=" ", (B204*1*D204),(B204*C204*D204)/1000))</f>
        <v>0</v>
      </c>
      <c r="L204" s="4"/>
    </row>
    <row r="205" spans="1:12" hidden="1" x14ac:dyDescent="0.2">
      <c r="A205" s="186" t="s">
        <v>5</v>
      </c>
      <c r="B205" s="42"/>
      <c r="C205" s="41"/>
      <c r="D205" s="41"/>
      <c r="E205" s="43"/>
      <c r="F205" s="44"/>
      <c r="G205" s="45"/>
      <c r="H205" s="46"/>
      <c r="I205" s="45"/>
      <c r="J205" s="46"/>
      <c r="K205" s="122" t="str">
        <f>IF((E205*F205)+(G205*H205)+(I205*J205) =0,"0",(E205*F205)+(G205*H205)+(I205*J205))</f>
        <v>0</v>
      </c>
      <c r="L205" s="4"/>
    </row>
    <row r="206" spans="1:12" hidden="1" x14ac:dyDescent="0.2">
      <c r="A206" s="186" t="s">
        <v>6</v>
      </c>
      <c r="B206" s="29"/>
      <c r="C206" s="41"/>
      <c r="D206" s="41"/>
      <c r="E206" s="43"/>
      <c r="F206" s="44"/>
      <c r="G206" s="45"/>
      <c r="H206" s="46"/>
      <c r="I206" s="45"/>
      <c r="J206" s="46"/>
      <c r="K206" s="122" t="str">
        <f>IF((E206*F206)+(G206*H206)+(I206*J206) =0,"0",(E206*F206)+(G206*H206)+(I206*J206))</f>
        <v>0</v>
      </c>
      <c r="L206" s="4"/>
    </row>
    <row r="207" spans="1:12" ht="13.5" hidden="1" thickBot="1" x14ac:dyDescent="0.25">
      <c r="A207" s="72" t="s">
        <v>9</v>
      </c>
      <c r="B207" s="135">
        <f>B198+B200+B201+B203+B204+B206</f>
        <v>0</v>
      </c>
      <c r="C207" s="73"/>
      <c r="D207" s="74"/>
      <c r="E207" s="83"/>
      <c r="F207" s="49"/>
      <c r="G207" s="84"/>
      <c r="H207" s="85"/>
      <c r="I207" s="84"/>
      <c r="J207" s="49"/>
      <c r="K207" s="123">
        <f>SUM(K198:K206)</f>
        <v>0</v>
      </c>
      <c r="L207" s="4"/>
    </row>
    <row r="208" spans="1:12" ht="18.75" hidden="1" thickTop="1" x14ac:dyDescent="0.25">
      <c r="A208" s="54"/>
      <c r="B208" s="4"/>
      <c r="C208" s="4"/>
      <c r="D208" s="4"/>
      <c r="E208" s="61"/>
      <c r="F208" s="4"/>
      <c r="G208" s="4"/>
      <c r="H208" s="4"/>
      <c r="I208" s="4"/>
      <c r="J208" s="4"/>
      <c r="K208" s="4"/>
      <c r="L208" s="4"/>
    </row>
    <row r="209" spans="1:12" ht="15.75" hidden="1" x14ac:dyDescent="0.25">
      <c r="A209" s="5" t="s">
        <v>43</v>
      </c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</row>
    <row r="210" spans="1:12" hidden="1" x14ac:dyDescent="0.2">
      <c r="A210" s="78" t="s">
        <v>36</v>
      </c>
      <c r="B210" s="79"/>
      <c r="C210" s="323" t="s">
        <v>2</v>
      </c>
      <c r="D210" s="323" t="s">
        <v>52</v>
      </c>
      <c r="E210" s="4"/>
      <c r="F210" s="4"/>
      <c r="G210" s="4"/>
      <c r="H210" s="4"/>
      <c r="I210" s="4"/>
      <c r="J210" s="4"/>
      <c r="K210" s="4"/>
      <c r="L210" s="4"/>
    </row>
    <row r="211" spans="1:12" hidden="1" x14ac:dyDescent="0.2">
      <c r="A211" s="160" t="s">
        <v>37</v>
      </c>
      <c r="B211" s="70" t="s">
        <v>1</v>
      </c>
      <c r="C211" s="324"/>
      <c r="D211" s="324"/>
      <c r="E211" s="339" t="s">
        <v>25</v>
      </c>
      <c r="F211" s="332"/>
      <c r="G211" s="4"/>
      <c r="H211" s="4"/>
      <c r="I211" s="4"/>
      <c r="J211" s="4"/>
      <c r="K211" s="4"/>
      <c r="L211" s="4"/>
    </row>
    <row r="212" spans="1:12" hidden="1" x14ac:dyDescent="0.2">
      <c r="A212" s="197" t="s">
        <v>26</v>
      </c>
      <c r="B212" s="29"/>
      <c r="C212" s="56"/>
      <c r="D212" s="30"/>
      <c r="E212" s="327">
        <f>IF(C212=0,(B212*1*D212)/1000,IF(C212=" ",(B212*1*D212)/1000,(B212*C212*D212)/1000))</f>
        <v>0</v>
      </c>
      <c r="F212" s="328"/>
      <c r="G212" s="4"/>
      <c r="H212" s="4"/>
      <c r="I212" s="4"/>
      <c r="J212" s="4"/>
      <c r="K212" s="4"/>
      <c r="L212" s="4"/>
    </row>
    <row r="213" spans="1:12" hidden="1" x14ac:dyDescent="0.2">
      <c r="A213" s="197" t="s">
        <v>26</v>
      </c>
      <c r="B213" s="29"/>
      <c r="C213" s="56"/>
      <c r="D213" s="30"/>
      <c r="E213" s="327">
        <f>IF(C213=0,(B213*1*D213)/1000,IF(C213=" ",(B213*1*D213)/1000,(B213*C213*D213)/1000))</f>
        <v>0</v>
      </c>
      <c r="F213" s="328"/>
      <c r="G213" s="4"/>
      <c r="H213" s="4"/>
      <c r="I213" s="4"/>
      <c r="J213" s="4"/>
      <c r="K213" s="4"/>
      <c r="L213" s="4"/>
    </row>
    <row r="214" spans="1:12" hidden="1" x14ac:dyDescent="0.2">
      <c r="A214" s="197"/>
      <c r="B214" s="29"/>
      <c r="C214" s="56"/>
      <c r="D214" s="30"/>
      <c r="E214" s="327">
        <f>IF(C214=0,(B214*1*D214)/1000,IF(C214=" ",(B214*1*D214)/1000,(B214*C214*D214)/1000))</f>
        <v>0</v>
      </c>
      <c r="F214" s="328"/>
      <c r="G214" s="4"/>
      <c r="H214" s="4"/>
      <c r="I214" s="4"/>
      <c r="J214" s="4"/>
      <c r="K214" s="4"/>
      <c r="L214" s="4"/>
    </row>
    <row r="215" spans="1:12" hidden="1" x14ac:dyDescent="0.2">
      <c r="A215" s="197"/>
      <c r="B215" s="29"/>
      <c r="C215" s="56"/>
      <c r="D215" s="30"/>
      <c r="E215" s="327">
        <f>IF(C215=0,(B215*1*D215)/1000,IF(C215=" ",(B215*1*D215)/1000,(B215*C215*D215)/1000))</f>
        <v>0</v>
      </c>
      <c r="F215" s="328"/>
      <c r="G215" s="4"/>
      <c r="H215" s="4"/>
      <c r="I215" s="4"/>
      <c r="J215" s="4"/>
      <c r="K215" s="4"/>
      <c r="L215" s="4"/>
    </row>
    <row r="216" spans="1:12" ht="13.5" hidden="1" thickBot="1" x14ac:dyDescent="0.25">
      <c r="A216" s="57" t="s">
        <v>9</v>
      </c>
      <c r="B216" s="58" t="s">
        <v>26</v>
      </c>
      <c r="C216" s="59"/>
      <c r="D216" s="60"/>
      <c r="E216" s="329">
        <f>SUM(E212:E215)</f>
        <v>0</v>
      </c>
      <c r="F216" s="330"/>
      <c r="G216" s="4"/>
      <c r="H216" s="4"/>
      <c r="I216" s="4"/>
      <c r="J216" s="4"/>
      <c r="K216" s="4"/>
      <c r="L216" s="4"/>
    </row>
    <row r="217" spans="1:12" ht="13.5" hidden="1" thickTop="1" x14ac:dyDescent="0.2">
      <c r="A217" s="81" t="s">
        <v>39</v>
      </c>
      <c r="B217" s="61"/>
      <c r="C217" s="4"/>
      <c r="D217" s="4"/>
      <c r="E217" s="4"/>
      <c r="F217" s="4"/>
      <c r="G217" s="4"/>
      <c r="H217" s="4"/>
      <c r="I217" s="4"/>
      <c r="J217" s="4"/>
      <c r="K217" s="4"/>
      <c r="L217" s="4"/>
    </row>
    <row r="218" spans="1:12" ht="38.25" hidden="1" x14ac:dyDescent="0.2">
      <c r="A218" s="160" t="s">
        <v>37</v>
      </c>
      <c r="B218" s="62" t="s">
        <v>23</v>
      </c>
      <c r="C218" s="24" t="s">
        <v>24</v>
      </c>
      <c r="D218" s="331" t="s">
        <v>25</v>
      </c>
      <c r="E218" s="332"/>
      <c r="F218" s="4"/>
      <c r="G218" s="4"/>
      <c r="H218" s="4"/>
      <c r="I218" s="4"/>
      <c r="J218" s="4"/>
      <c r="K218" s="4"/>
      <c r="L218" s="4"/>
    </row>
    <row r="219" spans="1:12" hidden="1" x14ac:dyDescent="0.2">
      <c r="A219" s="197" t="s">
        <v>26</v>
      </c>
      <c r="B219" s="29"/>
      <c r="C219" s="82"/>
      <c r="D219" s="327">
        <f>B219*C219</f>
        <v>0</v>
      </c>
      <c r="E219" s="328"/>
      <c r="F219" s="4"/>
      <c r="G219" s="4"/>
      <c r="H219" s="4"/>
      <c r="I219" s="4"/>
      <c r="J219" s="4"/>
      <c r="K219" s="4"/>
      <c r="L219" s="4"/>
    </row>
    <row r="220" spans="1:12" hidden="1" x14ac:dyDescent="0.2">
      <c r="A220" s="197" t="s">
        <v>26</v>
      </c>
      <c r="B220" s="29"/>
      <c r="C220" s="82"/>
      <c r="D220" s="327">
        <f>B220*C220</f>
        <v>0</v>
      </c>
      <c r="E220" s="328"/>
      <c r="F220" s="4"/>
      <c r="G220" s="4"/>
      <c r="H220" s="4"/>
      <c r="I220" s="4"/>
      <c r="J220" s="4"/>
      <c r="K220" s="4"/>
      <c r="L220" s="4"/>
    </row>
    <row r="221" spans="1:12" ht="13.5" hidden="1" thickBot="1" x14ac:dyDescent="0.25">
      <c r="A221" s="57" t="s">
        <v>9</v>
      </c>
      <c r="B221" s="64"/>
      <c r="C221" s="65"/>
      <c r="D221" s="329">
        <f>SUM(D219:D220)</f>
        <v>0</v>
      </c>
      <c r="E221" s="330"/>
      <c r="F221" s="4"/>
      <c r="G221" s="4"/>
      <c r="H221" s="4"/>
      <c r="I221" s="4"/>
      <c r="J221" s="4"/>
      <c r="K221" s="4"/>
      <c r="L221" s="4"/>
    </row>
    <row r="222" spans="1:12" ht="14.25" hidden="1" thickTop="1" thickBo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1:12" ht="18.75" hidden="1" thickBot="1" x14ac:dyDescent="0.3">
      <c r="A223" s="54" t="s">
        <v>44</v>
      </c>
      <c r="B223" s="4"/>
      <c r="C223" s="4"/>
      <c r="D223" s="4"/>
      <c r="E223" s="124">
        <f>K207+E216+D221</f>
        <v>0</v>
      </c>
      <c r="F223" s="4"/>
      <c r="G223" s="4"/>
      <c r="H223" s="4"/>
      <c r="I223" s="4"/>
      <c r="J223" s="4"/>
      <c r="K223" s="4"/>
      <c r="L223" s="4"/>
    </row>
    <row r="224" spans="1:12" hidden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</row>
    <row r="225" spans="1:12" ht="16.5" hidden="1" thickBot="1" x14ac:dyDescent="0.3">
      <c r="A225" s="67" t="s">
        <v>63</v>
      </c>
      <c r="B225" s="5"/>
      <c r="C225" s="68" t="s">
        <v>62</v>
      </c>
      <c r="D225" s="16"/>
      <c r="E225" s="16"/>
      <c r="F225" s="16"/>
      <c r="G225" s="16"/>
      <c r="H225" s="16"/>
      <c r="I225" s="16"/>
      <c r="J225" s="16"/>
      <c r="K225" s="16"/>
      <c r="L225" s="4"/>
    </row>
    <row r="226" spans="1:12" ht="17.25" hidden="1" thickTop="1" thickBot="1" x14ac:dyDescent="0.3">
      <c r="A226" s="4"/>
      <c r="B226" s="4"/>
      <c r="C226" s="16"/>
      <c r="D226" s="16"/>
      <c r="E226" s="17" t="s">
        <v>12</v>
      </c>
      <c r="F226" s="18"/>
      <c r="G226" s="19"/>
      <c r="H226" s="19"/>
      <c r="I226" s="19"/>
      <c r="J226" s="18"/>
      <c r="K226" s="55"/>
      <c r="L226" s="4"/>
    </row>
    <row r="227" spans="1:12" ht="13.5" hidden="1" thickTop="1" x14ac:dyDescent="0.2">
      <c r="A227" s="4"/>
      <c r="B227" s="4"/>
      <c r="C227" s="323" t="s">
        <v>2</v>
      </c>
      <c r="D227" s="325" t="s">
        <v>52</v>
      </c>
      <c r="E227" s="20" t="s">
        <v>19</v>
      </c>
      <c r="F227" s="21"/>
      <c r="G227" s="308" t="s">
        <v>21</v>
      </c>
      <c r="H227" s="309"/>
      <c r="I227" s="22" t="s">
        <v>20</v>
      </c>
      <c r="J227" s="21"/>
      <c r="K227" s="55"/>
      <c r="L227" s="4"/>
    </row>
    <row r="228" spans="1:12" ht="38.25" hidden="1" x14ac:dyDescent="0.2">
      <c r="A228" s="69" t="s">
        <v>42</v>
      </c>
      <c r="B228" s="70" t="s">
        <v>1</v>
      </c>
      <c r="C228" s="324"/>
      <c r="D228" s="326"/>
      <c r="E228" s="26" t="s">
        <v>17</v>
      </c>
      <c r="F228" s="27" t="s">
        <v>18</v>
      </c>
      <c r="G228" s="28" t="s">
        <v>17</v>
      </c>
      <c r="H228" s="25" t="s">
        <v>18</v>
      </c>
      <c r="I228" s="28" t="s">
        <v>17</v>
      </c>
      <c r="J228" s="25" t="s">
        <v>18</v>
      </c>
      <c r="K228" s="26" t="s">
        <v>0</v>
      </c>
      <c r="L228" s="4"/>
    </row>
    <row r="229" spans="1:12" hidden="1" x14ac:dyDescent="0.2">
      <c r="A229" s="186" t="s">
        <v>4</v>
      </c>
      <c r="B229" s="29"/>
      <c r="C229" s="30"/>
      <c r="D229" s="31"/>
      <c r="E229" s="32"/>
      <c r="F229" s="33"/>
      <c r="G229" s="34"/>
      <c r="H229" s="33"/>
      <c r="I229" s="34"/>
      <c r="J229" s="33"/>
      <c r="K229" s="122">
        <f>IF(C229=0,(B229*1*D229)/1000,IF(C229=" ", (B229*1*D229),(B229*C229*D229)/1000))</f>
        <v>0</v>
      </c>
      <c r="L229" s="4"/>
    </row>
    <row r="230" spans="1:12" hidden="1" x14ac:dyDescent="0.2">
      <c r="A230" s="186" t="s">
        <v>5</v>
      </c>
      <c r="B230" s="42"/>
      <c r="C230" s="41"/>
      <c r="D230" s="41"/>
      <c r="E230" s="43"/>
      <c r="F230" s="44"/>
      <c r="G230" s="45"/>
      <c r="H230" s="46"/>
      <c r="I230" s="45"/>
      <c r="J230" s="46"/>
      <c r="K230" s="122" t="str">
        <f>IF((E230*F230)+(G230*H230)+(I230*J230) =0,"0",(E230*F230)+(G230*H230)+(I230*J230))</f>
        <v>0</v>
      </c>
      <c r="L230" s="4"/>
    </row>
    <row r="231" spans="1:12" hidden="1" x14ac:dyDescent="0.2">
      <c r="A231" s="186" t="s">
        <v>6</v>
      </c>
      <c r="B231" s="29"/>
      <c r="C231" s="41"/>
      <c r="D231" s="41"/>
      <c r="E231" s="43"/>
      <c r="F231" s="44"/>
      <c r="G231" s="45"/>
      <c r="H231" s="46"/>
      <c r="I231" s="45"/>
      <c r="J231" s="46"/>
      <c r="K231" s="122" t="str">
        <f>IF((E231*F231)+(G231*H231)+(I231*J231) =0,"0",(E231*F231)+(G231*H231)+(I231*J231))</f>
        <v>0</v>
      </c>
      <c r="L231" s="4"/>
    </row>
    <row r="232" spans="1:12" hidden="1" x14ac:dyDescent="0.2">
      <c r="A232" s="186" t="s">
        <v>7</v>
      </c>
      <c r="B232" s="29"/>
      <c r="C232" s="30"/>
      <c r="D232" s="52"/>
      <c r="E232" s="71"/>
      <c r="F232" s="38"/>
      <c r="G232" s="42"/>
      <c r="H232" s="38"/>
      <c r="I232" s="42"/>
      <c r="J232" s="38"/>
      <c r="K232" s="122">
        <f>IF(C232=0,(B232*1*D232)/1000,IF(C232=" ", (B232*1*D232),(B232*C232*D232)/1000))</f>
        <v>0</v>
      </c>
      <c r="L232" s="4"/>
    </row>
    <row r="233" spans="1:12" hidden="1" x14ac:dyDescent="0.2">
      <c r="A233" s="186" t="s">
        <v>5</v>
      </c>
      <c r="B233" s="42"/>
      <c r="C233" s="41"/>
      <c r="D233" s="41"/>
      <c r="E233" s="43"/>
      <c r="F233" s="44"/>
      <c r="G233" s="45"/>
      <c r="H233" s="46"/>
      <c r="I233" s="45"/>
      <c r="J233" s="46"/>
      <c r="K233" s="122" t="str">
        <f>IF((E233*F233)+(G233*H233)+(I233*J233) =0,"0",(E233*F233)+(G233*H233)+(I233*J233))</f>
        <v>0</v>
      </c>
      <c r="L233" s="4"/>
    </row>
    <row r="234" spans="1:12" hidden="1" x14ac:dyDescent="0.2">
      <c r="A234" s="186" t="s">
        <v>6</v>
      </c>
      <c r="B234" s="29"/>
      <c r="C234" s="41"/>
      <c r="D234" s="41"/>
      <c r="E234" s="43"/>
      <c r="F234" s="44"/>
      <c r="G234" s="45"/>
      <c r="H234" s="46"/>
      <c r="I234" s="45"/>
      <c r="J234" s="46"/>
      <c r="K234" s="122" t="str">
        <f>IF((E234*F234)+(G234*H234)+(I234*J234) =0,"0",(E234*F234)+(G234*H234)+(I234*J234))</f>
        <v>0</v>
      </c>
      <c r="L234" s="4"/>
    </row>
    <row r="235" spans="1:12" hidden="1" x14ac:dyDescent="0.2">
      <c r="A235" s="186" t="s">
        <v>8</v>
      </c>
      <c r="B235" s="29"/>
      <c r="C235" s="30"/>
      <c r="D235" s="52"/>
      <c r="E235" s="71"/>
      <c r="F235" s="38"/>
      <c r="G235" s="42"/>
      <c r="H235" s="38"/>
      <c r="I235" s="42"/>
      <c r="J235" s="38"/>
      <c r="K235" s="122">
        <f>IF(C235=0,(B235*1*D235)/1000,IF(C235=" ", (B235*1*D235),(B235*C235*D235)/1000))</f>
        <v>0</v>
      </c>
      <c r="L235" s="4"/>
    </row>
    <row r="236" spans="1:12" hidden="1" x14ac:dyDescent="0.2">
      <c r="A236" s="186" t="s">
        <v>5</v>
      </c>
      <c r="B236" s="42"/>
      <c r="C236" s="41"/>
      <c r="D236" s="41"/>
      <c r="E236" s="43"/>
      <c r="F236" s="44"/>
      <c r="G236" s="45"/>
      <c r="H236" s="46"/>
      <c r="I236" s="45"/>
      <c r="J236" s="46"/>
      <c r="K236" s="122" t="str">
        <f>IF((E236*F236)+(G236*H236)+(I236*J236) =0,"0",(E236*F236)+(G236*H236)+(I236*J236))</f>
        <v>0</v>
      </c>
      <c r="L236" s="4"/>
    </row>
    <row r="237" spans="1:12" hidden="1" x14ac:dyDescent="0.2">
      <c r="A237" s="186" t="s">
        <v>6</v>
      </c>
      <c r="B237" s="29"/>
      <c r="C237" s="41"/>
      <c r="D237" s="41"/>
      <c r="E237" s="43"/>
      <c r="F237" s="44"/>
      <c r="G237" s="45"/>
      <c r="H237" s="46"/>
      <c r="I237" s="45"/>
      <c r="J237" s="46"/>
      <c r="K237" s="122" t="str">
        <f>IF((E237*F237)+(G237*H237)+(I237*J237) =0,"0",(E237*F237)+(G237*H237)+(I237*J237))</f>
        <v>0</v>
      </c>
      <c r="L237" s="4"/>
    </row>
    <row r="238" spans="1:12" ht="13.5" hidden="1" thickBot="1" x14ac:dyDescent="0.25">
      <c r="A238" s="72" t="s">
        <v>9</v>
      </c>
      <c r="B238" s="135">
        <f>B229+B231+B232+B234+B235+B237</f>
        <v>0</v>
      </c>
      <c r="C238" s="73"/>
      <c r="D238" s="74"/>
      <c r="E238" s="75"/>
      <c r="F238" s="74"/>
      <c r="G238" s="76"/>
      <c r="H238" s="77"/>
      <c r="I238" s="76"/>
      <c r="J238" s="74"/>
      <c r="K238" s="123">
        <f>SUM(K229:K237)</f>
        <v>0</v>
      </c>
      <c r="L238" s="4"/>
    </row>
    <row r="239" spans="1:12" ht="18.75" hidden="1" thickTop="1" x14ac:dyDescent="0.25">
      <c r="A239" s="54"/>
      <c r="B239" s="4"/>
      <c r="C239" s="4"/>
      <c r="D239" s="4"/>
      <c r="E239" s="61"/>
      <c r="F239" s="4"/>
      <c r="G239" s="4"/>
      <c r="H239" s="4"/>
      <c r="I239" s="4"/>
      <c r="J239" s="4"/>
      <c r="K239" s="4"/>
      <c r="L239" s="4"/>
    </row>
    <row r="240" spans="1:12" ht="15.75" hidden="1" x14ac:dyDescent="0.25">
      <c r="A240" s="5" t="s">
        <v>43</v>
      </c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</row>
    <row r="241" spans="1:12" hidden="1" x14ac:dyDescent="0.2">
      <c r="A241" s="78" t="s">
        <v>36</v>
      </c>
      <c r="B241" s="79"/>
      <c r="C241" s="323" t="s">
        <v>2</v>
      </c>
      <c r="D241" s="323" t="s">
        <v>52</v>
      </c>
      <c r="E241" s="4"/>
      <c r="F241" s="4"/>
      <c r="G241" s="4"/>
      <c r="H241" s="4"/>
      <c r="I241" s="4"/>
      <c r="J241" s="4"/>
      <c r="K241" s="4"/>
      <c r="L241" s="4"/>
    </row>
    <row r="242" spans="1:12" hidden="1" x14ac:dyDescent="0.2">
      <c r="A242" s="160" t="s">
        <v>37</v>
      </c>
      <c r="B242" s="70" t="s">
        <v>1</v>
      </c>
      <c r="C242" s="324"/>
      <c r="D242" s="324"/>
      <c r="E242" s="339" t="s">
        <v>25</v>
      </c>
      <c r="F242" s="332"/>
      <c r="G242" s="4"/>
      <c r="H242" s="4"/>
      <c r="I242" s="4"/>
      <c r="J242" s="4"/>
      <c r="K242" s="4"/>
      <c r="L242" s="4"/>
    </row>
    <row r="243" spans="1:12" hidden="1" x14ac:dyDescent="0.2">
      <c r="A243" s="197" t="s">
        <v>26</v>
      </c>
      <c r="B243" s="29"/>
      <c r="C243" s="56"/>
      <c r="D243" s="30"/>
      <c r="E243" s="327">
        <f>IF(C243=0,(B243*1*D243)/1000,IF(C243=" ",(B243*1*D243)/1000,(B243*C243*D243)/1000))</f>
        <v>0</v>
      </c>
      <c r="F243" s="328"/>
      <c r="G243" s="4"/>
      <c r="H243" s="4"/>
      <c r="I243" s="4"/>
      <c r="J243" s="4"/>
      <c r="K243" s="4"/>
      <c r="L243" s="4"/>
    </row>
    <row r="244" spans="1:12" hidden="1" x14ac:dyDescent="0.2">
      <c r="A244" s="197" t="s">
        <v>26</v>
      </c>
      <c r="B244" s="29"/>
      <c r="C244" s="56"/>
      <c r="D244" s="30"/>
      <c r="E244" s="327">
        <f>IF(C244=0,(B244*1*D244)/1000,IF(C244=" ",(B244*1*D244)/1000,(B244*C244*D244)/1000))</f>
        <v>0</v>
      </c>
      <c r="F244" s="328"/>
      <c r="G244" s="4"/>
      <c r="H244" s="4"/>
      <c r="I244" s="4"/>
      <c r="J244" s="4"/>
      <c r="K244" s="4"/>
      <c r="L244" s="4"/>
    </row>
    <row r="245" spans="1:12" hidden="1" x14ac:dyDescent="0.2">
      <c r="A245" s="197"/>
      <c r="B245" s="29"/>
      <c r="C245" s="56"/>
      <c r="D245" s="30"/>
      <c r="E245" s="327">
        <f>IF(C245=0,(B245*1*D245)/1000,IF(C245=" ",(B245*1*D245)/1000,(B245*C245*D245)/1000))</f>
        <v>0</v>
      </c>
      <c r="F245" s="328"/>
      <c r="G245" s="4"/>
      <c r="H245" s="4"/>
      <c r="I245" s="4"/>
      <c r="J245" s="4"/>
      <c r="K245" s="4"/>
      <c r="L245" s="4"/>
    </row>
    <row r="246" spans="1:12" hidden="1" x14ac:dyDescent="0.2">
      <c r="A246" s="197"/>
      <c r="B246" s="29"/>
      <c r="C246" s="56"/>
      <c r="D246" s="30"/>
      <c r="E246" s="327">
        <f>IF(C246=0,(B246*1*D246)/1000,IF(C246=" ",(B246*1*D246)/1000,(B246*C246*D246)/1000))</f>
        <v>0</v>
      </c>
      <c r="F246" s="328"/>
      <c r="G246" s="4"/>
      <c r="H246" s="4"/>
      <c r="I246" s="4"/>
      <c r="J246" s="4"/>
      <c r="K246" s="4"/>
      <c r="L246" s="4"/>
    </row>
    <row r="247" spans="1:12" ht="13.5" hidden="1" thickBot="1" x14ac:dyDescent="0.25">
      <c r="A247" s="57" t="s">
        <v>9</v>
      </c>
      <c r="B247" s="58" t="s">
        <v>26</v>
      </c>
      <c r="C247" s="59"/>
      <c r="D247" s="60"/>
      <c r="E247" s="329">
        <f>SUM(E243:E246)</f>
        <v>0</v>
      </c>
      <c r="F247" s="330"/>
      <c r="G247" s="4"/>
      <c r="H247" s="4"/>
      <c r="I247" s="4"/>
      <c r="J247" s="4"/>
      <c r="K247" s="4"/>
      <c r="L247" s="4"/>
    </row>
    <row r="248" spans="1:12" ht="13.5" hidden="1" thickTop="1" x14ac:dyDescent="0.2">
      <c r="A248" s="81" t="s">
        <v>39</v>
      </c>
      <c r="B248" s="61"/>
      <c r="C248" s="4"/>
      <c r="D248" s="4"/>
      <c r="E248" s="4"/>
      <c r="F248" s="4"/>
      <c r="G248" s="4"/>
      <c r="H248" s="4"/>
      <c r="I248" s="4"/>
      <c r="J248" s="4"/>
      <c r="K248" s="4"/>
      <c r="L248" s="4"/>
    </row>
    <row r="249" spans="1:12" ht="38.25" hidden="1" x14ac:dyDescent="0.2">
      <c r="A249" s="160" t="s">
        <v>37</v>
      </c>
      <c r="B249" s="62" t="s">
        <v>23</v>
      </c>
      <c r="C249" s="24" t="s">
        <v>24</v>
      </c>
      <c r="D249" s="331" t="s">
        <v>25</v>
      </c>
      <c r="E249" s="332"/>
      <c r="F249" s="4"/>
      <c r="G249" s="4"/>
      <c r="H249" s="4"/>
      <c r="I249" s="4"/>
      <c r="J249" s="4"/>
      <c r="K249" s="4"/>
      <c r="L249" s="4"/>
    </row>
    <row r="250" spans="1:12" hidden="1" x14ac:dyDescent="0.2">
      <c r="A250" s="197" t="s">
        <v>26</v>
      </c>
      <c r="B250" s="29"/>
      <c r="C250" s="82"/>
      <c r="D250" s="327">
        <f>B250*C250</f>
        <v>0</v>
      </c>
      <c r="E250" s="328"/>
      <c r="F250" s="4"/>
      <c r="G250" s="4"/>
      <c r="H250" s="4"/>
      <c r="I250" s="4"/>
      <c r="J250" s="4"/>
      <c r="K250" s="4"/>
      <c r="L250" s="4"/>
    </row>
    <row r="251" spans="1:12" hidden="1" x14ac:dyDescent="0.2">
      <c r="A251" s="197" t="s">
        <v>26</v>
      </c>
      <c r="B251" s="29"/>
      <c r="C251" s="82"/>
      <c r="D251" s="327">
        <f>B251*C251</f>
        <v>0</v>
      </c>
      <c r="E251" s="328"/>
      <c r="F251" s="4"/>
      <c r="G251" s="4"/>
      <c r="H251" s="4"/>
      <c r="I251" s="4"/>
      <c r="J251" s="4"/>
      <c r="K251" s="4"/>
      <c r="L251" s="4"/>
    </row>
    <row r="252" spans="1:12" ht="13.5" hidden="1" thickBot="1" x14ac:dyDescent="0.25">
      <c r="A252" s="57" t="s">
        <v>9</v>
      </c>
      <c r="B252" s="64"/>
      <c r="C252" s="65"/>
      <c r="D252" s="329">
        <f>SUM(D250:D251)</f>
        <v>0</v>
      </c>
      <c r="E252" s="330"/>
      <c r="F252" s="4"/>
      <c r="G252" s="4"/>
      <c r="H252" s="4"/>
      <c r="I252" s="4"/>
      <c r="J252" s="4"/>
      <c r="K252" s="4"/>
      <c r="L252" s="4"/>
    </row>
    <row r="253" spans="1:12" ht="14.25" hidden="1" thickTop="1" thickBo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</row>
    <row r="254" spans="1:12" ht="18.75" hidden="1" thickBot="1" x14ac:dyDescent="0.3">
      <c r="A254" s="54" t="s">
        <v>44</v>
      </c>
      <c r="B254" s="4"/>
      <c r="C254" s="4"/>
      <c r="D254" s="4"/>
      <c r="E254" s="124">
        <f>K238+E247+D252</f>
        <v>0</v>
      </c>
      <c r="F254" s="4"/>
      <c r="G254" s="4"/>
      <c r="H254" s="4"/>
      <c r="I254" s="4"/>
      <c r="J254" s="4"/>
      <c r="K254" s="4"/>
      <c r="L254" s="4"/>
    </row>
    <row r="255" spans="1:12" hidden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spans="1:12" ht="16.5" hidden="1" thickBot="1" x14ac:dyDescent="0.3">
      <c r="A256" s="67" t="s">
        <v>63</v>
      </c>
      <c r="B256" s="5"/>
      <c r="C256" s="68" t="s">
        <v>62</v>
      </c>
      <c r="D256" s="16"/>
      <c r="E256" s="16"/>
      <c r="F256" s="16"/>
      <c r="G256" s="16"/>
      <c r="H256" s="16"/>
      <c r="I256" s="16"/>
      <c r="J256" s="16"/>
      <c r="K256" s="16"/>
      <c r="L256" s="4"/>
    </row>
    <row r="257" spans="1:12" ht="17.25" hidden="1" thickTop="1" thickBot="1" x14ac:dyDescent="0.3">
      <c r="A257" s="4"/>
      <c r="B257" s="4"/>
      <c r="C257" s="16"/>
      <c r="D257" s="16"/>
      <c r="E257" s="17" t="s">
        <v>12</v>
      </c>
      <c r="F257" s="18"/>
      <c r="G257" s="19"/>
      <c r="H257" s="19"/>
      <c r="I257" s="19"/>
      <c r="J257" s="18"/>
      <c r="K257" s="55"/>
      <c r="L257" s="4"/>
    </row>
    <row r="258" spans="1:12" ht="13.5" hidden="1" thickTop="1" x14ac:dyDescent="0.2">
      <c r="A258" s="4"/>
      <c r="B258" s="4"/>
      <c r="C258" s="323" t="s">
        <v>2</v>
      </c>
      <c r="D258" s="325" t="s">
        <v>52</v>
      </c>
      <c r="E258" s="20" t="s">
        <v>19</v>
      </c>
      <c r="F258" s="21"/>
      <c r="G258" s="308" t="s">
        <v>21</v>
      </c>
      <c r="H258" s="309"/>
      <c r="I258" s="22" t="s">
        <v>20</v>
      </c>
      <c r="J258" s="21"/>
      <c r="K258" s="55"/>
      <c r="L258" s="4"/>
    </row>
    <row r="259" spans="1:12" ht="38.25" hidden="1" x14ac:dyDescent="0.2">
      <c r="A259" s="69" t="s">
        <v>42</v>
      </c>
      <c r="B259" s="70" t="s">
        <v>1</v>
      </c>
      <c r="C259" s="324"/>
      <c r="D259" s="326"/>
      <c r="E259" s="26" t="s">
        <v>17</v>
      </c>
      <c r="F259" s="27" t="s">
        <v>18</v>
      </c>
      <c r="G259" s="28" t="s">
        <v>17</v>
      </c>
      <c r="H259" s="25" t="s">
        <v>18</v>
      </c>
      <c r="I259" s="28" t="s">
        <v>17</v>
      </c>
      <c r="J259" s="25" t="s">
        <v>18</v>
      </c>
      <c r="K259" s="26" t="s">
        <v>0</v>
      </c>
      <c r="L259" s="4"/>
    </row>
    <row r="260" spans="1:12" hidden="1" x14ac:dyDescent="0.2">
      <c r="A260" s="186" t="s">
        <v>4</v>
      </c>
      <c r="B260" s="29"/>
      <c r="C260" s="30"/>
      <c r="D260" s="31"/>
      <c r="E260" s="32"/>
      <c r="F260" s="33"/>
      <c r="G260" s="34"/>
      <c r="H260" s="33"/>
      <c r="I260" s="34"/>
      <c r="J260" s="33"/>
      <c r="K260" s="122">
        <f>IF(C260=0,(B260*1*D260)/1000,IF(C260=" ", (B260*1*D260),(B260*C260*D260)/1000))</f>
        <v>0</v>
      </c>
      <c r="L260" s="4"/>
    </row>
    <row r="261" spans="1:12" hidden="1" x14ac:dyDescent="0.2">
      <c r="A261" s="186" t="s">
        <v>5</v>
      </c>
      <c r="B261" s="42"/>
      <c r="C261" s="41"/>
      <c r="D261" s="41"/>
      <c r="E261" s="43"/>
      <c r="F261" s="44"/>
      <c r="G261" s="45"/>
      <c r="H261" s="46"/>
      <c r="I261" s="45"/>
      <c r="J261" s="46"/>
      <c r="K261" s="122" t="str">
        <f>IF((E261*F261)+(G261*H261)+(I261*J261) =0,"0",(E261*F261)+(G261*H261)+(I261*J261))</f>
        <v>0</v>
      </c>
      <c r="L261" s="4"/>
    </row>
    <row r="262" spans="1:12" hidden="1" x14ac:dyDescent="0.2">
      <c r="A262" s="186" t="s">
        <v>6</v>
      </c>
      <c r="B262" s="29"/>
      <c r="C262" s="41"/>
      <c r="D262" s="41"/>
      <c r="E262" s="43"/>
      <c r="F262" s="44"/>
      <c r="G262" s="45"/>
      <c r="H262" s="46"/>
      <c r="I262" s="45"/>
      <c r="J262" s="46"/>
      <c r="K262" s="122" t="str">
        <f>IF((E262*F262)+(G262*H262)+(I262*J262) =0,"0",(E262*F262)+(G262*H262)+(I262*J262))</f>
        <v>0</v>
      </c>
      <c r="L262" s="4"/>
    </row>
    <row r="263" spans="1:12" hidden="1" x14ac:dyDescent="0.2">
      <c r="A263" s="186" t="s">
        <v>7</v>
      </c>
      <c r="B263" s="29"/>
      <c r="C263" s="30"/>
      <c r="D263" s="52"/>
      <c r="E263" s="71"/>
      <c r="F263" s="38"/>
      <c r="G263" s="42"/>
      <c r="H263" s="38"/>
      <c r="I263" s="42"/>
      <c r="J263" s="38"/>
      <c r="K263" s="122">
        <f>IF(C263=0,(B263*1*D263)/1000,IF(C263=" ", (B263*1*D263),(B263*C263*D263)/1000))</f>
        <v>0</v>
      </c>
      <c r="L263" s="4"/>
    </row>
    <row r="264" spans="1:12" hidden="1" x14ac:dyDescent="0.2">
      <c r="A264" s="186" t="s">
        <v>5</v>
      </c>
      <c r="B264" s="42"/>
      <c r="C264" s="41"/>
      <c r="D264" s="41"/>
      <c r="E264" s="43"/>
      <c r="F264" s="44"/>
      <c r="G264" s="45"/>
      <c r="H264" s="46"/>
      <c r="I264" s="45"/>
      <c r="J264" s="46"/>
      <c r="K264" s="122" t="str">
        <f>IF((E264*F264)+(G264*H264)+(I264*J264) =0,"0",(E264*F264)+(G264*H264)+(I264*J264))</f>
        <v>0</v>
      </c>
      <c r="L264" s="4"/>
    </row>
    <row r="265" spans="1:12" hidden="1" x14ac:dyDescent="0.2">
      <c r="A265" s="186" t="s">
        <v>6</v>
      </c>
      <c r="B265" s="29"/>
      <c r="C265" s="41"/>
      <c r="D265" s="41"/>
      <c r="E265" s="43"/>
      <c r="F265" s="44"/>
      <c r="G265" s="45"/>
      <c r="H265" s="46"/>
      <c r="I265" s="45"/>
      <c r="J265" s="46"/>
      <c r="K265" s="122" t="str">
        <f>IF((E265*F265)+(G265*H265)+(I265*J265) =0,"0",(E265*F265)+(G265*H265)+(I265*J265))</f>
        <v>0</v>
      </c>
      <c r="L265" s="4"/>
    </row>
    <row r="266" spans="1:12" hidden="1" x14ac:dyDescent="0.2">
      <c r="A266" s="186" t="s">
        <v>8</v>
      </c>
      <c r="B266" s="29"/>
      <c r="C266" s="30"/>
      <c r="D266" s="52"/>
      <c r="E266" s="71"/>
      <c r="F266" s="38"/>
      <c r="G266" s="42"/>
      <c r="H266" s="38"/>
      <c r="I266" s="42"/>
      <c r="J266" s="38"/>
      <c r="K266" s="122">
        <f>IF(C266=0,(B266*1*D266)/1000,IF(C266=" ", (B266*1*D266),(B266*C266*D266)/1000))</f>
        <v>0</v>
      </c>
      <c r="L266" s="4"/>
    </row>
    <row r="267" spans="1:12" hidden="1" x14ac:dyDescent="0.2">
      <c r="A267" s="186" t="s">
        <v>5</v>
      </c>
      <c r="B267" s="42"/>
      <c r="C267" s="41"/>
      <c r="D267" s="41"/>
      <c r="E267" s="43"/>
      <c r="F267" s="44"/>
      <c r="G267" s="45"/>
      <c r="H267" s="46"/>
      <c r="I267" s="45"/>
      <c r="J267" s="46"/>
      <c r="K267" s="122" t="str">
        <f>IF((E267*F267)+(G267*H267)+(I267*J267) =0,"0",(E267*F267)+(G267*H267)+(I267*J267))</f>
        <v>0</v>
      </c>
      <c r="L267" s="4"/>
    </row>
    <row r="268" spans="1:12" hidden="1" x14ac:dyDescent="0.2">
      <c r="A268" s="186" t="s">
        <v>6</v>
      </c>
      <c r="B268" s="29"/>
      <c r="C268" s="41"/>
      <c r="D268" s="41"/>
      <c r="E268" s="43"/>
      <c r="F268" s="44"/>
      <c r="G268" s="45"/>
      <c r="H268" s="46"/>
      <c r="I268" s="45"/>
      <c r="J268" s="46"/>
      <c r="K268" s="122" t="str">
        <f>IF((E268*F268)+(G268*H268)+(I268*J268) =0,"0",(E268*F268)+(G268*H268)+(I268*J268))</f>
        <v>0</v>
      </c>
      <c r="L268" s="4"/>
    </row>
    <row r="269" spans="1:12" ht="13.5" hidden="1" thickBot="1" x14ac:dyDescent="0.25">
      <c r="A269" s="72" t="s">
        <v>9</v>
      </c>
      <c r="B269" s="135">
        <f>B260+B262+B263+B265+B266+B268</f>
        <v>0</v>
      </c>
      <c r="C269" s="73"/>
      <c r="D269" s="74"/>
      <c r="E269" s="75"/>
      <c r="F269" s="74"/>
      <c r="G269" s="76"/>
      <c r="H269" s="77"/>
      <c r="I269" s="76"/>
      <c r="J269" s="74"/>
      <c r="K269" s="123">
        <f>SUM(K260:K268)</f>
        <v>0</v>
      </c>
      <c r="L269" s="4"/>
    </row>
    <row r="270" spans="1:12" ht="18.75" hidden="1" thickTop="1" x14ac:dyDescent="0.25">
      <c r="A270" s="54"/>
      <c r="B270" s="4"/>
      <c r="C270" s="4"/>
      <c r="D270" s="4"/>
      <c r="E270" s="61"/>
      <c r="F270" s="4"/>
      <c r="G270" s="4"/>
      <c r="H270" s="4"/>
      <c r="I270" s="4"/>
      <c r="J270" s="4"/>
      <c r="K270" s="4"/>
      <c r="L270" s="4"/>
    </row>
    <row r="271" spans="1:12" ht="15.75" hidden="1" x14ac:dyDescent="0.25">
      <c r="A271" s="5" t="s">
        <v>43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</row>
    <row r="272" spans="1:12" hidden="1" x14ac:dyDescent="0.2">
      <c r="A272" s="78" t="s">
        <v>36</v>
      </c>
      <c r="B272" s="79"/>
      <c r="C272" s="323" t="s">
        <v>2</v>
      </c>
      <c r="D272" s="323" t="s">
        <v>52</v>
      </c>
      <c r="E272" s="4"/>
      <c r="F272" s="4"/>
      <c r="G272" s="4"/>
      <c r="H272" s="4"/>
      <c r="I272" s="4"/>
      <c r="J272" s="4"/>
      <c r="K272" s="4"/>
      <c r="L272" s="4"/>
    </row>
    <row r="273" spans="1:12" hidden="1" x14ac:dyDescent="0.2">
      <c r="A273" s="160" t="s">
        <v>37</v>
      </c>
      <c r="B273" s="70" t="s">
        <v>1</v>
      </c>
      <c r="C273" s="324"/>
      <c r="D273" s="324"/>
      <c r="E273" s="339" t="s">
        <v>25</v>
      </c>
      <c r="F273" s="332"/>
      <c r="G273" s="4"/>
      <c r="H273" s="4"/>
      <c r="I273" s="4"/>
      <c r="J273" s="4"/>
      <c r="K273" s="4"/>
      <c r="L273" s="4"/>
    </row>
    <row r="274" spans="1:12" hidden="1" x14ac:dyDescent="0.2">
      <c r="A274" s="197" t="s">
        <v>26</v>
      </c>
      <c r="B274" s="29"/>
      <c r="C274" s="56"/>
      <c r="D274" s="30"/>
      <c r="E274" s="327">
        <f>IF(C274=0,(B274*1*D274)/1000,IF(C274=" ",(B274*1*D274)/1000,(B274*C274*D274)/1000))</f>
        <v>0</v>
      </c>
      <c r="F274" s="328"/>
      <c r="G274" s="4"/>
      <c r="H274" s="4"/>
      <c r="I274" s="4"/>
      <c r="J274" s="4"/>
      <c r="K274" s="4"/>
      <c r="L274" s="4"/>
    </row>
    <row r="275" spans="1:12" hidden="1" x14ac:dyDescent="0.2">
      <c r="A275" s="197" t="s">
        <v>26</v>
      </c>
      <c r="B275" s="29"/>
      <c r="C275" s="56"/>
      <c r="D275" s="30"/>
      <c r="E275" s="327">
        <f>IF(C275=0,(B275*1*D275)/1000,IF(C275=" ",(B275*1*D275)/1000,(B275*C275*D275)/1000))</f>
        <v>0</v>
      </c>
      <c r="F275" s="328"/>
      <c r="G275" s="4"/>
      <c r="H275" s="4"/>
      <c r="I275" s="4"/>
      <c r="J275" s="4"/>
      <c r="K275" s="4"/>
      <c r="L275" s="4"/>
    </row>
    <row r="276" spans="1:12" hidden="1" x14ac:dyDescent="0.2">
      <c r="A276" s="197"/>
      <c r="B276" s="29"/>
      <c r="C276" s="56"/>
      <c r="D276" s="30"/>
      <c r="E276" s="327">
        <f>IF(C276=0,(B276*1*D276)/1000,IF(C276=" ",(B276*1*D276)/1000,(B276*C276*D276)/1000))</f>
        <v>0</v>
      </c>
      <c r="F276" s="328"/>
      <c r="G276" s="4"/>
      <c r="H276" s="4"/>
      <c r="I276" s="4"/>
      <c r="J276" s="4"/>
      <c r="K276" s="4"/>
      <c r="L276" s="4"/>
    </row>
    <row r="277" spans="1:12" hidden="1" x14ac:dyDescent="0.2">
      <c r="A277" s="197"/>
      <c r="B277" s="29"/>
      <c r="C277" s="56"/>
      <c r="D277" s="30"/>
      <c r="E277" s="327">
        <f>IF(C277=0,(B277*1*D277)/1000,IF(C277=" ",(B277*1*D277)/1000,(B277*C277*D277)/1000))</f>
        <v>0</v>
      </c>
      <c r="F277" s="328"/>
      <c r="G277" s="4"/>
      <c r="H277" s="4"/>
      <c r="I277" s="4"/>
      <c r="J277" s="4"/>
      <c r="K277" s="4"/>
      <c r="L277" s="4"/>
    </row>
    <row r="278" spans="1:12" ht="13.5" hidden="1" thickBot="1" x14ac:dyDescent="0.25">
      <c r="A278" s="57" t="s">
        <v>9</v>
      </c>
      <c r="B278" s="58" t="s">
        <v>26</v>
      </c>
      <c r="C278" s="59"/>
      <c r="D278" s="60"/>
      <c r="E278" s="329">
        <f>SUM(E274:E277)</f>
        <v>0</v>
      </c>
      <c r="F278" s="330"/>
      <c r="G278" s="4"/>
      <c r="H278" s="4"/>
      <c r="I278" s="4"/>
      <c r="J278" s="4"/>
      <c r="K278" s="4"/>
      <c r="L278" s="4"/>
    </row>
    <row r="279" spans="1:12" ht="13.5" hidden="1" thickTop="1" x14ac:dyDescent="0.2">
      <c r="A279" s="81" t="s">
        <v>39</v>
      </c>
      <c r="B279" s="61"/>
      <c r="C279" s="4"/>
      <c r="D279" s="4"/>
      <c r="E279" s="4"/>
      <c r="F279" s="4"/>
      <c r="G279" s="4"/>
      <c r="H279" s="4"/>
      <c r="I279" s="4"/>
      <c r="J279" s="4"/>
      <c r="K279" s="4"/>
      <c r="L279" s="4"/>
    </row>
    <row r="280" spans="1:12" ht="38.25" hidden="1" x14ac:dyDescent="0.2">
      <c r="A280" s="160" t="s">
        <v>37</v>
      </c>
      <c r="B280" s="62" t="s">
        <v>23</v>
      </c>
      <c r="C280" s="24" t="s">
        <v>24</v>
      </c>
      <c r="D280" s="331" t="s">
        <v>25</v>
      </c>
      <c r="E280" s="332"/>
      <c r="F280" s="4"/>
      <c r="G280" s="4"/>
      <c r="H280" s="4"/>
      <c r="I280" s="4"/>
      <c r="J280" s="4"/>
      <c r="K280" s="4"/>
      <c r="L280" s="4"/>
    </row>
    <row r="281" spans="1:12" hidden="1" x14ac:dyDescent="0.2">
      <c r="A281" s="197" t="s">
        <v>26</v>
      </c>
      <c r="B281" s="29"/>
      <c r="C281" s="82"/>
      <c r="D281" s="327">
        <f>B281*C281</f>
        <v>0</v>
      </c>
      <c r="E281" s="328"/>
      <c r="F281" s="4"/>
      <c r="G281" s="4"/>
      <c r="H281" s="4"/>
      <c r="I281" s="4"/>
      <c r="J281" s="4"/>
      <c r="K281" s="4"/>
      <c r="L281" s="4"/>
    </row>
    <row r="282" spans="1:12" hidden="1" x14ac:dyDescent="0.2">
      <c r="A282" s="197" t="s">
        <v>26</v>
      </c>
      <c r="B282" s="29"/>
      <c r="C282" s="82"/>
      <c r="D282" s="327">
        <f>B282*C282</f>
        <v>0</v>
      </c>
      <c r="E282" s="328"/>
      <c r="F282" s="4"/>
      <c r="G282" s="4"/>
      <c r="H282" s="4"/>
      <c r="I282" s="4"/>
      <c r="J282" s="4"/>
      <c r="K282" s="4"/>
      <c r="L282" s="4"/>
    </row>
    <row r="283" spans="1:12" ht="13.5" hidden="1" thickBot="1" x14ac:dyDescent="0.25">
      <c r="A283" s="57" t="s">
        <v>9</v>
      </c>
      <c r="B283" s="64"/>
      <c r="C283" s="65"/>
      <c r="D283" s="329">
        <f>SUM(D281:D282)</f>
        <v>0</v>
      </c>
      <c r="E283" s="330"/>
      <c r="F283" s="4"/>
      <c r="G283" s="4"/>
      <c r="H283" s="4"/>
      <c r="I283" s="4"/>
      <c r="J283" s="4"/>
      <c r="K283" s="4"/>
      <c r="L283" s="4"/>
    </row>
    <row r="284" spans="1:12" ht="14.25" hidden="1" thickTop="1" thickBo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</row>
    <row r="285" spans="1:12" ht="18.75" hidden="1" thickBot="1" x14ac:dyDescent="0.3">
      <c r="A285" s="54" t="s">
        <v>44</v>
      </c>
      <c r="B285" s="4"/>
      <c r="C285" s="4"/>
      <c r="D285" s="4"/>
      <c r="E285" s="124">
        <f>K269+E278+D283</f>
        <v>0</v>
      </c>
      <c r="F285" s="4"/>
      <c r="G285" s="4"/>
      <c r="H285" s="4"/>
      <c r="I285" s="4"/>
      <c r="J285" s="4"/>
      <c r="K285" s="4"/>
      <c r="L285" s="4"/>
    </row>
    <row r="286" spans="1:12" hidden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</row>
    <row r="287" spans="1:12" ht="16.5" hidden="1" thickBot="1" x14ac:dyDescent="0.3">
      <c r="A287" s="67" t="s">
        <v>63</v>
      </c>
      <c r="B287" s="5"/>
      <c r="C287" s="68" t="s">
        <v>62</v>
      </c>
      <c r="D287" s="16"/>
      <c r="E287" s="16"/>
      <c r="F287" s="16"/>
      <c r="G287" s="16"/>
      <c r="H287" s="16"/>
      <c r="I287" s="16"/>
      <c r="J287" s="16"/>
      <c r="K287" s="16"/>
      <c r="L287" s="4"/>
    </row>
    <row r="288" spans="1:12" ht="17.25" hidden="1" thickTop="1" thickBot="1" x14ac:dyDescent="0.3">
      <c r="A288" s="4"/>
      <c r="B288" s="4"/>
      <c r="C288" s="16"/>
      <c r="D288" s="16"/>
      <c r="E288" s="17" t="s">
        <v>12</v>
      </c>
      <c r="F288" s="18"/>
      <c r="G288" s="19"/>
      <c r="H288" s="19"/>
      <c r="I288" s="19"/>
      <c r="J288" s="18"/>
      <c r="K288" s="55"/>
      <c r="L288" s="4"/>
    </row>
    <row r="289" spans="1:12" ht="13.5" hidden="1" thickTop="1" x14ac:dyDescent="0.2">
      <c r="A289" s="4"/>
      <c r="B289" s="4"/>
      <c r="C289" s="323" t="s">
        <v>2</v>
      </c>
      <c r="D289" s="325" t="s">
        <v>52</v>
      </c>
      <c r="E289" s="20" t="s">
        <v>19</v>
      </c>
      <c r="F289" s="21"/>
      <c r="G289" s="308" t="s">
        <v>21</v>
      </c>
      <c r="H289" s="309"/>
      <c r="I289" s="22" t="s">
        <v>20</v>
      </c>
      <c r="J289" s="21"/>
      <c r="K289" s="55"/>
      <c r="L289" s="4"/>
    </row>
    <row r="290" spans="1:12" ht="38.25" hidden="1" x14ac:dyDescent="0.2">
      <c r="A290" s="69" t="s">
        <v>42</v>
      </c>
      <c r="B290" s="70" t="s">
        <v>1</v>
      </c>
      <c r="C290" s="324"/>
      <c r="D290" s="326"/>
      <c r="E290" s="26" t="s">
        <v>17</v>
      </c>
      <c r="F290" s="27" t="s">
        <v>18</v>
      </c>
      <c r="G290" s="28" t="s">
        <v>17</v>
      </c>
      <c r="H290" s="25" t="s">
        <v>18</v>
      </c>
      <c r="I290" s="28" t="s">
        <v>17</v>
      </c>
      <c r="J290" s="25" t="s">
        <v>18</v>
      </c>
      <c r="K290" s="26" t="s">
        <v>0</v>
      </c>
      <c r="L290" s="4"/>
    </row>
    <row r="291" spans="1:12" hidden="1" x14ac:dyDescent="0.2">
      <c r="A291" s="186" t="s">
        <v>4</v>
      </c>
      <c r="B291" s="29"/>
      <c r="C291" s="30"/>
      <c r="D291" s="31"/>
      <c r="E291" s="32"/>
      <c r="F291" s="33"/>
      <c r="G291" s="34"/>
      <c r="H291" s="33"/>
      <c r="I291" s="34"/>
      <c r="J291" s="33"/>
      <c r="K291" s="122">
        <f>IF(C291=0,(B291*1*D291)/1000,IF(C291=" ", (B291*1*D291),(B291*C291*D291)/1000))</f>
        <v>0</v>
      </c>
      <c r="L291" s="4"/>
    </row>
    <row r="292" spans="1:12" hidden="1" x14ac:dyDescent="0.2">
      <c r="A292" s="186" t="s">
        <v>5</v>
      </c>
      <c r="B292" s="42"/>
      <c r="C292" s="41"/>
      <c r="D292" s="41"/>
      <c r="E292" s="43"/>
      <c r="F292" s="44"/>
      <c r="G292" s="45"/>
      <c r="H292" s="46"/>
      <c r="I292" s="45"/>
      <c r="J292" s="46"/>
      <c r="K292" s="122" t="str">
        <f>IF((E292*F292)+(G292*H292)+(I292*J292) =0,"0",(E292*F292)+(G292*H292)+(I292*J292))</f>
        <v>0</v>
      </c>
      <c r="L292" s="4"/>
    </row>
    <row r="293" spans="1:12" hidden="1" x14ac:dyDescent="0.2">
      <c r="A293" s="186" t="s">
        <v>6</v>
      </c>
      <c r="B293" s="29"/>
      <c r="C293" s="41"/>
      <c r="D293" s="41"/>
      <c r="E293" s="43"/>
      <c r="F293" s="44"/>
      <c r="G293" s="45"/>
      <c r="H293" s="46"/>
      <c r="I293" s="45"/>
      <c r="J293" s="46"/>
      <c r="K293" s="122" t="str">
        <f>IF((E293*F293)+(G293*H293)+(I293*J293) =0,"0",(E293*F293)+(G293*H293)+(I293*J293))</f>
        <v>0</v>
      </c>
      <c r="L293" s="4"/>
    </row>
    <row r="294" spans="1:12" hidden="1" x14ac:dyDescent="0.2">
      <c r="A294" s="186" t="s">
        <v>7</v>
      </c>
      <c r="B294" s="29"/>
      <c r="C294" s="30"/>
      <c r="D294" s="52"/>
      <c r="E294" s="71"/>
      <c r="F294" s="38"/>
      <c r="G294" s="42"/>
      <c r="H294" s="38"/>
      <c r="I294" s="42"/>
      <c r="J294" s="38"/>
      <c r="K294" s="122">
        <f>IF(C294=0,(B294*1*D294)/1000,IF(C294=" ", (B294*1*D294),(B294*C294*D294)/1000))</f>
        <v>0</v>
      </c>
      <c r="L294" s="4"/>
    </row>
    <row r="295" spans="1:12" hidden="1" x14ac:dyDescent="0.2">
      <c r="A295" s="186" t="s">
        <v>5</v>
      </c>
      <c r="B295" s="42"/>
      <c r="C295" s="41"/>
      <c r="D295" s="41"/>
      <c r="E295" s="43"/>
      <c r="F295" s="44"/>
      <c r="G295" s="45"/>
      <c r="H295" s="46"/>
      <c r="I295" s="45"/>
      <c r="J295" s="46"/>
      <c r="K295" s="122" t="str">
        <f>IF((E295*F295)+(G295*H295)+(I295*J295) =0,"0",(E295*F295)+(G295*H295)+(I295*J295))</f>
        <v>0</v>
      </c>
      <c r="L295" s="4"/>
    </row>
    <row r="296" spans="1:12" hidden="1" x14ac:dyDescent="0.2">
      <c r="A296" s="186" t="s">
        <v>6</v>
      </c>
      <c r="B296" s="29"/>
      <c r="C296" s="41"/>
      <c r="D296" s="41"/>
      <c r="E296" s="43"/>
      <c r="F296" s="44"/>
      <c r="G296" s="45"/>
      <c r="H296" s="46"/>
      <c r="I296" s="45"/>
      <c r="J296" s="46"/>
      <c r="K296" s="122" t="str">
        <f>IF((E296*F296)+(G296*H296)+(I296*J296) =0,"0",(E296*F296)+(G296*H296)+(I296*J296))</f>
        <v>0</v>
      </c>
      <c r="L296" s="4"/>
    </row>
    <row r="297" spans="1:12" hidden="1" x14ac:dyDescent="0.2">
      <c r="A297" s="186" t="s">
        <v>8</v>
      </c>
      <c r="B297" s="29"/>
      <c r="C297" s="30"/>
      <c r="D297" s="52"/>
      <c r="E297" s="71"/>
      <c r="F297" s="38"/>
      <c r="G297" s="42"/>
      <c r="H297" s="38"/>
      <c r="I297" s="42"/>
      <c r="J297" s="38"/>
      <c r="K297" s="122">
        <f>IF(C297=0,(B297*1*D297)/1000,IF(C297=" ", (B297*1*D297),(B297*C297*D297)/1000))</f>
        <v>0</v>
      </c>
      <c r="L297" s="4"/>
    </row>
    <row r="298" spans="1:12" hidden="1" x14ac:dyDescent="0.2">
      <c r="A298" s="186" t="s">
        <v>5</v>
      </c>
      <c r="B298" s="42"/>
      <c r="C298" s="41"/>
      <c r="D298" s="41"/>
      <c r="E298" s="43"/>
      <c r="F298" s="44"/>
      <c r="G298" s="45"/>
      <c r="H298" s="46"/>
      <c r="I298" s="45"/>
      <c r="J298" s="46"/>
      <c r="K298" s="122" t="str">
        <f>IF((E298*F298)+(G298*H298)+(I298*J298) =0,"0",(E298*F298)+(G298*H298)+(I298*J298))</f>
        <v>0</v>
      </c>
      <c r="L298" s="4"/>
    </row>
    <row r="299" spans="1:12" hidden="1" x14ac:dyDescent="0.2">
      <c r="A299" s="186" t="s">
        <v>6</v>
      </c>
      <c r="B299" s="29"/>
      <c r="C299" s="41"/>
      <c r="D299" s="41"/>
      <c r="E299" s="43"/>
      <c r="F299" s="44"/>
      <c r="G299" s="45"/>
      <c r="H299" s="46"/>
      <c r="I299" s="45"/>
      <c r="J299" s="46"/>
      <c r="K299" s="122" t="str">
        <f>IF((E299*F299)+(G299*H299)+(I299*J299) =0,"0",(E299*F299)+(G299*H299)+(I299*J299))</f>
        <v>0</v>
      </c>
      <c r="L299" s="4"/>
    </row>
    <row r="300" spans="1:12" ht="13.5" hidden="1" thickBot="1" x14ac:dyDescent="0.25">
      <c r="A300" s="72" t="s">
        <v>9</v>
      </c>
      <c r="B300" s="135">
        <f>B291+B293+B294+B296+B297+B299</f>
        <v>0</v>
      </c>
      <c r="C300" s="73"/>
      <c r="D300" s="74"/>
      <c r="E300" s="75"/>
      <c r="F300" s="74"/>
      <c r="G300" s="76"/>
      <c r="H300" s="77"/>
      <c r="I300" s="76"/>
      <c r="J300" s="74"/>
      <c r="K300" s="123">
        <f>SUM(K291:K299)</f>
        <v>0</v>
      </c>
      <c r="L300" s="4"/>
    </row>
    <row r="301" spans="1:12" ht="18.75" hidden="1" thickTop="1" x14ac:dyDescent="0.25">
      <c r="A301" s="54"/>
      <c r="B301" s="4"/>
      <c r="C301" s="4"/>
      <c r="D301" s="4"/>
      <c r="E301" s="61"/>
      <c r="F301" s="4"/>
      <c r="G301" s="4"/>
      <c r="H301" s="4"/>
      <c r="I301" s="4"/>
      <c r="J301" s="4"/>
      <c r="K301" s="4"/>
      <c r="L301" s="4"/>
    </row>
    <row r="302" spans="1:12" ht="15.75" hidden="1" x14ac:dyDescent="0.25">
      <c r="A302" s="5" t="s">
        <v>43</v>
      </c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</row>
    <row r="303" spans="1:12" hidden="1" x14ac:dyDescent="0.2">
      <c r="A303" s="78" t="s">
        <v>36</v>
      </c>
      <c r="B303" s="79"/>
      <c r="C303" s="323" t="s">
        <v>2</v>
      </c>
      <c r="D303" s="323" t="s">
        <v>52</v>
      </c>
      <c r="E303" s="4"/>
      <c r="F303" s="4"/>
      <c r="G303" s="4"/>
      <c r="H303" s="4"/>
      <c r="I303" s="4"/>
      <c r="J303" s="4"/>
      <c r="K303" s="4"/>
      <c r="L303" s="4"/>
    </row>
    <row r="304" spans="1:12" hidden="1" x14ac:dyDescent="0.2">
      <c r="A304" s="160" t="s">
        <v>37</v>
      </c>
      <c r="B304" s="70" t="s">
        <v>1</v>
      </c>
      <c r="C304" s="324"/>
      <c r="D304" s="324"/>
      <c r="E304" s="339" t="s">
        <v>25</v>
      </c>
      <c r="F304" s="332"/>
      <c r="G304" s="4"/>
      <c r="H304" s="4"/>
      <c r="I304" s="4"/>
      <c r="J304" s="4"/>
      <c r="K304" s="4"/>
      <c r="L304" s="4"/>
    </row>
    <row r="305" spans="1:12" hidden="1" x14ac:dyDescent="0.2">
      <c r="A305" s="197" t="s">
        <v>26</v>
      </c>
      <c r="B305" s="29"/>
      <c r="C305" s="56"/>
      <c r="D305" s="30"/>
      <c r="E305" s="327">
        <f>IF(C305=0,(B305*1*D305)/1000,IF(C305=" ",(B305*1*D305)/1000,(B305*C305*D305)/1000))</f>
        <v>0</v>
      </c>
      <c r="F305" s="328"/>
      <c r="G305" s="4"/>
      <c r="H305" s="4"/>
      <c r="I305" s="4"/>
      <c r="J305" s="4"/>
      <c r="K305" s="4"/>
      <c r="L305" s="4"/>
    </row>
    <row r="306" spans="1:12" hidden="1" x14ac:dyDescent="0.2">
      <c r="A306" s="197" t="s">
        <v>26</v>
      </c>
      <c r="B306" s="29"/>
      <c r="C306" s="56"/>
      <c r="D306" s="30"/>
      <c r="E306" s="327">
        <f>IF(C306=0,(B306*1*D306)/1000,IF(C306=" ",(B306*1*D306)/1000,(B306*C306*D306)/1000))</f>
        <v>0</v>
      </c>
      <c r="F306" s="328"/>
      <c r="G306" s="4"/>
      <c r="H306" s="4"/>
      <c r="I306" s="4"/>
      <c r="J306" s="4"/>
      <c r="K306" s="4"/>
      <c r="L306" s="4"/>
    </row>
    <row r="307" spans="1:12" hidden="1" x14ac:dyDescent="0.2">
      <c r="A307" s="197"/>
      <c r="B307" s="29"/>
      <c r="C307" s="56"/>
      <c r="D307" s="30"/>
      <c r="E307" s="327">
        <f>IF(C307=0,(B307*1*D307)/1000,IF(C307=" ",(B307*1*D307)/1000,(B307*C307*D307)/1000))</f>
        <v>0</v>
      </c>
      <c r="F307" s="328"/>
      <c r="G307" s="4"/>
      <c r="H307" s="4"/>
      <c r="I307" s="4"/>
      <c r="J307" s="4"/>
      <c r="K307" s="4"/>
      <c r="L307" s="4"/>
    </row>
    <row r="308" spans="1:12" hidden="1" x14ac:dyDescent="0.2">
      <c r="A308" s="197"/>
      <c r="B308" s="29"/>
      <c r="C308" s="56"/>
      <c r="D308" s="30"/>
      <c r="E308" s="327">
        <f>IF(C308=0,(B308*1*D308)/1000,IF(C308=" ",(B308*1*D308)/1000,(B308*C308*D308)/1000))</f>
        <v>0</v>
      </c>
      <c r="F308" s="328"/>
      <c r="G308" s="4"/>
      <c r="H308" s="4"/>
      <c r="I308" s="4"/>
      <c r="J308" s="4"/>
      <c r="K308" s="4"/>
      <c r="L308" s="4"/>
    </row>
    <row r="309" spans="1:12" ht="13.5" hidden="1" thickBot="1" x14ac:dyDescent="0.25">
      <c r="A309" s="57" t="s">
        <v>9</v>
      </c>
      <c r="B309" s="58" t="s">
        <v>26</v>
      </c>
      <c r="C309" s="59"/>
      <c r="D309" s="60"/>
      <c r="E309" s="329">
        <f>SUM(E305:E308)</f>
        <v>0</v>
      </c>
      <c r="F309" s="330"/>
      <c r="G309" s="4"/>
      <c r="H309" s="4"/>
      <c r="I309" s="4"/>
      <c r="J309" s="4"/>
      <c r="K309" s="4"/>
      <c r="L309" s="4"/>
    </row>
    <row r="310" spans="1:12" ht="13.5" hidden="1" thickTop="1" x14ac:dyDescent="0.2">
      <c r="A310" s="81" t="s">
        <v>39</v>
      </c>
      <c r="B310" s="61"/>
      <c r="C310" s="4"/>
      <c r="D310" s="4"/>
      <c r="E310" s="4"/>
      <c r="F310" s="4"/>
      <c r="G310" s="4"/>
      <c r="H310" s="4"/>
      <c r="I310" s="4"/>
      <c r="J310" s="4"/>
      <c r="K310" s="4"/>
      <c r="L310" s="4"/>
    </row>
    <row r="311" spans="1:12" ht="38.25" hidden="1" x14ac:dyDescent="0.2">
      <c r="A311" s="160" t="s">
        <v>37</v>
      </c>
      <c r="B311" s="62" t="s">
        <v>23</v>
      </c>
      <c r="C311" s="24" t="s">
        <v>24</v>
      </c>
      <c r="D311" s="331" t="s">
        <v>25</v>
      </c>
      <c r="E311" s="332"/>
      <c r="F311" s="4"/>
      <c r="G311" s="4"/>
      <c r="H311" s="4"/>
      <c r="I311" s="4"/>
      <c r="J311" s="4"/>
      <c r="K311" s="4"/>
      <c r="L311" s="4"/>
    </row>
    <row r="312" spans="1:12" hidden="1" x14ac:dyDescent="0.2">
      <c r="A312" s="197" t="s">
        <v>26</v>
      </c>
      <c r="B312" s="29"/>
      <c r="C312" s="82"/>
      <c r="D312" s="327">
        <f>B312*C312</f>
        <v>0</v>
      </c>
      <c r="E312" s="328"/>
      <c r="F312" s="4"/>
      <c r="G312" s="4"/>
      <c r="H312" s="4"/>
      <c r="I312" s="4"/>
      <c r="J312" s="4"/>
      <c r="K312" s="4"/>
      <c r="L312" s="4"/>
    </row>
    <row r="313" spans="1:12" hidden="1" x14ac:dyDescent="0.2">
      <c r="A313" s="197" t="s">
        <v>26</v>
      </c>
      <c r="B313" s="29"/>
      <c r="C313" s="82"/>
      <c r="D313" s="327">
        <f>B313*C313</f>
        <v>0</v>
      </c>
      <c r="E313" s="328"/>
      <c r="F313" s="4"/>
      <c r="G313" s="4"/>
      <c r="H313" s="4"/>
      <c r="I313" s="4"/>
      <c r="J313" s="4"/>
      <c r="K313" s="4"/>
      <c r="L313" s="4"/>
    </row>
    <row r="314" spans="1:12" ht="13.5" hidden="1" thickBot="1" x14ac:dyDescent="0.25">
      <c r="A314" s="57" t="s">
        <v>9</v>
      </c>
      <c r="B314" s="64"/>
      <c r="C314" s="65"/>
      <c r="D314" s="329">
        <f>SUM(D312:D313)</f>
        <v>0</v>
      </c>
      <c r="E314" s="330"/>
      <c r="F314" s="4"/>
      <c r="G314" s="4"/>
      <c r="H314" s="4"/>
      <c r="I314" s="4"/>
      <c r="J314" s="4"/>
      <c r="K314" s="4"/>
      <c r="L314" s="4"/>
    </row>
    <row r="315" spans="1:12" ht="14.25" hidden="1" thickTop="1" thickBo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</row>
    <row r="316" spans="1:12" ht="18.75" hidden="1" thickBot="1" x14ac:dyDescent="0.3">
      <c r="A316" s="54" t="s">
        <v>44</v>
      </c>
      <c r="B316" s="4"/>
      <c r="C316" s="4"/>
      <c r="D316" s="4"/>
      <c r="E316" s="124">
        <f>K300+E309+D314</f>
        <v>0</v>
      </c>
      <c r="F316" s="4"/>
      <c r="G316" s="4"/>
      <c r="H316" s="4"/>
      <c r="I316" s="4"/>
      <c r="J316" s="4"/>
      <c r="K316" s="4"/>
      <c r="L316" s="4"/>
    </row>
    <row r="317" spans="1:12" hidden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</row>
    <row r="318" spans="1:12" ht="16.5" hidden="1" thickBot="1" x14ac:dyDescent="0.3">
      <c r="A318" s="67" t="s">
        <v>63</v>
      </c>
      <c r="B318" s="5"/>
      <c r="C318" s="68" t="s">
        <v>62</v>
      </c>
      <c r="D318" s="16"/>
      <c r="E318" s="16"/>
      <c r="F318" s="16"/>
      <c r="G318" s="16"/>
      <c r="H318" s="16"/>
      <c r="I318" s="16"/>
      <c r="J318" s="16"/>
      <c r="K318" s="16"/>
      <c r="L318" s="4"/>
    </row>
    <row r="319" spans="1:12" ht="17.25" hidden="1" thickTop="1" thickBot="1" x14ac:dyDescent="0.3">
      <c r="A319" s="4"/>
      <c r="B319" s="4"/>
      <c r="C319" s="16"/>
      <c r="D319" s="16"/>
      <c r="E319" s="17" t="s">
        <v>12</v>
      </c>
      <c r="F319" s="18"/>
      <c r="G319" s="19"/>
      <c r="H319" s="19"/>
      <c r="I319" s="19"/>
      <c r="J319" s="18"/>
      <c r="K319" s="55"/>
      <c r="L319" s="4"/>
    </row>
    <row r="320" spans="1:12" ht="13.5" hidden="1" thickTop="1" x14ac:dyDescent="0.2">
      <c r="A320" s="4"/>
      <c r="B320" s="4"/>
      <c r="C320" s="323" t="s">
        <v>2</v>
      </c>
      <c r="D320" s="325" t="s">
        <v>52</v>
      </c>
      <c r="E320" s="20" t="s">
        <v>19</v>
      </c>
      <c r="F320" s="21"/>
      <c r="G320" s="308" t="s">
        <v>21</v>
      </c>
      <c r="H320" s="309"/>
      <c r="I320" s="22" t="s">
        <v>20</v>
      </c>
      <c r="J320" s="21"/>
      <c r="K320" s="55"/>
      <c r="L320" s="4"/>
    </row>
    <row r="321" spans="1:12" ht="38.25" hidden="1" x14ac:dyDescent="0.2">
      <c r="A321" s="69" t="s">
        <v>42</v>
      </c>
      <c r="B321" s="70" t="s">
        <v>1</v>
      </c>
      <c r="C321" s="324"/>
      <c r="D321" s="326"/>
      <c r="E321" s="26" t="s">
        <v>17</v>
      </c>
      <c r="F321" s="27" t="s">
        <v>18</v>
      </c>
      <c r="G321" s="28" t="s">
        <v>17</v>
      </c>
      <c r="H321" s="25" t="s">
        <v>18</v>
      </c>
      <c r="I321" s="28" t="s">
        <v>17</v>
      </c>
      <c r="J321" s="25" t="s">
        <v>18</v>
      </c>
      <c r="K321" s="26" t="s">
        <v>0</v>
      </c>
      <c r="L321" s="4"/>
    </row>
    <row r="322" spans="1:12" hidden="1" x14ac:dyDescent="0.2">
      <c r="A322" s="186" t="s">
        <v>4</v>
      </c>
      <c r="B322" s="29"/>
      <c r="C322" s="30"/>
      <c r="D322" s="31"/>
      <c r="E322" s="32"/>
      <c r="F322" s="33"/>
      <c r="G322" s="34"/>
      <c r="H322" s="33"/>
      <c r="I322" s="34"/>
      <c r="J322" s="33"/>
      <c r="K322" s="122">
        <f>IF(C322=0,(B322*1*D322)/1000,IF(C322=" ", (B322*1*D322),(B322*C322*D322)/1000))</f>
        <v>0</v>
      </c>
      <c r="L322" s="4"/>
    </row>
    <row r="323" spans="1:12" hidden="1" x14ac:dyDescent="0.2">
      <c r="A323" s="186" t="s">
        <v>5</v>
      </c>
      <c r="B323" s="42"/>
      <c r="C323" s="41"/>
      <c r="D323" s="41"/>
      <c r="E323" s="43"/>
      <c r="F323" s="44"/>
      <c r="G323" s="45"/>
      <c r="H323" s="46"/>
      <c r="I323" s="45"/>
      <c r="J323" s="46"/>
      <c r="K323" s="122" t="str">
        <f>IF((E323*F323)+(G323*H323)+(I323*J323) =0,"0",(E323*F323)+(G323*H323)+(I323*J323))</f>
        <v>0</v>
      </c>
      <c r="L323" s="4"/>
    </row>
    <row r="324" spans="1:12" hidden="1" x14ac:dyDescent="0.2">
      <c r="A324" s="186" t="s">
        <v>6</v>
      </c>
      <c r="B324" s="29"/>
      <c r="C324" s="41"/>
      <c r="D324" s="41"/>
      <c r="E324" s="43"/>
      <c r="F324" s="44"/>
      <c r="G324" s="45"/>
      <c r="H324" s="46"/>
      <c r="I324" s="45"/>
      <c r="J324" s="46"/>
      <c r="K324" s="122" t="str">
        <f>IF((E324*F324)+(G324*H324)+(I324*J324) =0,"0",(E324*F324)+(G324*H324)+(I324*J324))</f>
        <v>0</v>
      </c>
      <c r="L324" s="4"/>
    </row>
    <row r="325" spans="1:12" hidden="1" x14ac:dyDescent="0.2">
      <c r="A325" s="186" t="s">
        <v>7</v>
      </c>
      <c r="B325" s="29"/>
      <c r="C325" s="30"/>
      <c r="D325" s="52"/>
      <c r="E325" s="71"/>
      <c r="F325" s="38"/>
      <c r="G325" s="42"/>
      <c r="H325" s="38"/>
      <c r="I325" s="42"/>
      <c r="J325" s="38"/>
      <c r="K325" s="122">
        <f>IF(C325=0,(B325*1*D325)/1000,IF(C325=" ", (B325*1*D325),(B325*C325*D325)/1000))</f>
        <v>0</v>
      </c>
      <c r="L325" s="4"/>
    </row>
    <row r="326" spans="1:12" hidden="1" x14ac:dyDescent="0.2">
      <c r="A326" s="186" t="s">
        <v>5</v>
      </c>
      <c r="B326" s="42"/>
      <c r="C326" s="41"/>
      <c r="D326" s="41"/>
      <c r="E326" s="43"/>
      <c r="F326" s="44"/>
      <c r="G326" s="45"/>
      <c r="H326" s="46"/>
      <c r="I326" s="45"/>
      <c r="J326" s="46"/>
      <c r="K326" s="122" t="str">
        <f>IF((E326*F326)+(G326*H326)+(I326*J326) =0,"0",(E326*F326)+(G326*H326)+(I326*J326))</f>
        <v>0</v>
      </c>
      <c r="L326" s="4"/>
    </row>
    <row r="327" spans="1:12" hidden="1" x14ac:dyDescent="0.2">
      <c r="A327" s="186" t="s">
        <v>6</v>
      </c>
      <c r="B327" s="29"/>
      <c r="C327" s="41"/>
      <c r="D327" s="41"/>
      <c r="E327" s="43"/>
      <c r="F327" s="44"/>
      <c r="G327" s="45"/>
      <c r="H327" s="46"/>
      <c r="I327" s="45"/>
      <c r="J327" s="46"/>
      <c r="K327" s="122" t="str">
        <f>IF((E327*F327)+(G327*H327)+(I327*J327) =0,"0",(E327*F327)+(G327*H327)+(I327*J327))</f>
        <v>0</v>
      </c>
      <c r="L327" s="4"/>
    </row>
    <row r="328" spans="1:12" hidden="1" x14ac:dyDescent="0.2">
      <c r="A328" s="186" t="s">
        <v>8</v>
      </c>
      <c r="B328" s="29"/>
      <c r="C328" s="30"/>
      <c r="D328" s="52"/>
      <c r="E328" s="71"/>
      <c r="F328" s="38"/>
      <c r="G328" s="42"/>
      <c r="H328" s="38"/>
      <c r="I328" s="42"/>
      <c r="J328" s="38"/>
      <c r="K328" s="122">
        <f>IF(C328=0,(B328*1*D328)/1000,IF(C328=" ", (B328*1*D328),(B328*C328*D328)/1000))</f>
        <v>0</v>
      </c>
      <c r="L328" s="4"/>
    </row>
    <row r="329" spans="1:12" hidden="1" x14ac:dyDescent="0.2">
      <c r="A329" s="186" t="s">
        <v>5</v>
      </c>
      <c r="B329" s="42"/>
      <c r="C329" s="41"/>
      <c r="D329" s="41"/>
      <c r="E329" s="43"/>
      <c r="F329" s="44"/>
      <c r="G329" s="45"/>
      <c r="H329" s="46"/>
      <c r="I329" s="45"/>
      <c r="J329" s="46"/>
      <c r="K329" s="122" t="str">
        <f>IF((E329*F329)+(G329*H329)+(I329*J329) =0,"0",(E329*F329)+(G329*H329)+(I329*J329))</f>
        <v>0</v>
      </c>
      <c r="L329" s="4"/>
    </row>
    <row r="330" spans="1:12" hidden="1" x14ac:dyDescent="0.2">
      <c r="A330" s="186" t="s">
        <v>6</v>
      </c>
      <c r="B330" s="29"/>
      <c r="C330" s="41"/>
      <c r="D330" s="41"/>
      <c r="E330" s="43"/>
      <c r="F330" s="44"/>
      <c r="G330" s="45"/>
      <c r="H330" s="46"/>
      <c r="I330" s="45"/>
      <c r="J330" s="46"/>
      <c r="K330" s="122" t="str">
        <f>IF((E330*F330)+(G330*H330)+(I330*J330) =0,"0",(E330*F330)+(G330*H330)+(I330*J330))</f>
        <v>0</v>
      </c>
      <c r="L330" s="4"/>
    </row>
    <row r="331" spans="1:12" ht="13.5" hidden="1" thickBot="1" x14ac:dyDescent="0.25">
      <c r="A331" s="72" t="s">
        <v>9</v>
      </c>
      <c r="B331" s="135">
        <f>B322+B324+B325+B327+B328+B330</f>
        <v>0</v>
      </c>
      <c r="C331" s="73"/>
      <c r="D331" s="74"/>
      <c r="E331" s="75"/>
      <c r="F331" s="74"/>
      <c r="G331" s="76"/>
      <c r="H331" s="77"/>
      <c r="I331" s="76"/>
      <c r="J331" s="74"/>
      <c r="K331" s="123">
        <f>SUM(K322:K330)</f>
        <v>0</v>
      </c>
      <c r="L331" s="4"/>
    </row>
    <row r="332" spans="1:12" ht="18.75" hidden="1" thickTop="1" x14ac:dyDescent="0.25">
      <c r="A332" s="54"/>
      <c r="B332" s="4"/>
      <c r="C332" s="4"/>
      <c r="D332" s="4"/>
      <c r="E332" s="61"/>
      <c r="F332" s="4"/>
      <c r="G332" s="4"/>
      <c r="H332" s="4"/>
      <c r="I332" s="4"/>
      <c r="J332" s="4"/>
      <c r="K332" s="4"/>
      <c r="L332" s="4"/>
    </row>
    <row r="333" spans="1:12" ht="15.75" hidden="1" x14ac:dyDescent="0.25">
      <c r="A333" s="5" t="s">
        <v>43</v>
      </c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</row>
    <row r="334" spans="1:12" hidden="1" x14ac:dyDescent="0.2">
      <c r="A334" s="78" t="s">
        <v>36</v>
      </c>
      <c r="B334" s="79"/>
      <c r="C334" s="323" t="s">
        <v>2</v>
      </c>
      <c r="D334" s="323" t="s">
        <v>52</v>
      </c>
      <c r="E334" s="4"/>
      <c r="F334" s="4"/>
      <c r="G334" s="4"/>
      <c r="H334" s="4"/>
      <c r="I334" s="4"/>
      <c r="J334" s="4"/>
      <c r="K334" s="4"/>
      <c r="L334" s="4"/>
    </row>
    <row r="335" spans="1:12" hidden="1" x14ac:dyDescent="0.2">
      <c r="A335" s="160" t="s">
        <v>37</v>
      </c>
      <c r="B335" s="70" t="s">
        <v>1</v>
      </c>
      <c r="C335" s="324"/>
      <c r="D335" s="324"/>
      <c r="E335" s="339" t="s">
        <v>25</v>
      </c>
      <c r="F335" s="332"/>
      <c r="G335" s="4"/>
      <c r="H335" s="4"/>
      <c r="I335" s="4"/>
      <c r="J335" s="4"/>
      <c r="K335" s="4"/>
      <c r="L335" s="4"/>
    </row>
    <row r="336" spans="1:12" hidden="1" x14ac:dyDescent="0.2">
      <c r="A336" s="197" t="s">
        <v>26</v>
      </c>
      <c r="B336" s="29"/>
      <c r="C336" s="56"/>
      <c r="D336" s="30"/>
      <c r="E336" s="327">
        <f>IF(C336=0,(B336*1*D336)/1000,IF(C336=" ",(B336*1*D336)/1000,(B336*C336*D336)/1000))</f>
        <v>0</v>
      </c>
      <c r="F336" s="328"/>
      <c r="G336" s="4"/>
      <c r="H336" s="4"/>
      <c r="I336" s="4"/>
      <c r="J336" s="4"/>
      <c r="K336" s="4"/>
      <c r="L336" s="4"/>
    </row>
    <row r="337" spans="1:12" hidden="1" x14ac:dyDescent="0.2">
      <c r="A337" s="197" t="s">
        <v>26</v>
      </c>
      <c r="B337" s="29"/>
      <c r="C337" s="56"/>
      <c r="D337" s="30"/>
      <c r="E337" s="327">
        <f>IF(C337=0,(B337*1*D337)/1000,IF(C337=" ",(B337*1*D337)/1000,(B337*C337*D337)/1000))</f>
        <v>0</v>
      </c>
      <c r="F337" s="328"/>
      <c r="G337" s="4"/>
      <c r="H337" s="4"/>
      <c r="I337" s="4"/>
      <c r="J337" s="4"/>
      <c r="K337" s="4"/>
      <c r="L337" s="4"/>
    </row>
    <row r="338" spans="1:12" hidden="1" x14ac:dyDescent="0.2">
      <c r="A338" s="197"/>
      <c r="B338" s="29"/>
      <c r="C338" s="56"/>
      <c r="D338" s="30"/>
      <c r="E338" s="327">
        <f>IF(C338=0,(B338*1*D338)/1000,IF(C338=" ",(B338*1*D338)/1000,(B338*C338*D338)/1000))</f>
        <v>0</v>
      </c>
      <c r="F338" s="328"/>
      <c r="G338" s="4"/>
      <c r="H338" s="4"/>
      <c r="I338" s="4"/>
      <c r="J338" s="4"/>
      <c r="K338" s="4"/>
      <c r="L338" s="4"/>
    </row>
    <row r="339" spans="1:12" hidden="1" x14ac:dyDescent="0.2">
      <c r="A339" s="197"/>
      <c r="B339" s="29"/>
      <c r="C339" s="56"/>
      <c r="D339" s="30"/>
      <c r="E339" s="327">
        <f>IF(C339=0,(B339*1*D339)/1000,IF(C339=" ",(B339*1*D339)/1000,(B339*C339*D339)/1000))</f>
        <v>0</v>
      </c>
      <c r="F339" s="328"/>
      <c r="G339" s="4"/>
      <c r="H339" s="4"/>
      <c r="I339" s="4"/>
      <c r="J339" s="4"/>
      <c r="K339" s="4"/>
      <c r="L339" s="4"/>
    </row>
    <row r="340" spans="1:12" ht="13.5" hidden="1" thickBot="1" x14ac:dyDescent="0.25">
      <c r="A340" s="57" t="s">
        <v>9</v>
      </c>
      <c r="B340" s="58" t="s">
        <v>26</v>
      </c>
      <c r="C340" s="59"/>
      <c r="D340" s="60"/>
      <c r="E340" s="329">
        <f>SUM(E336:E339)</f>
        <v>0</v>
      </c>
      <c r="F340" s="330"/>
      <c r="G340" s="4"/>
      <c r="H340" s="4"/>
      <c r="I340" s="4"/>
      <c r="J340" s="4"/>
      <c r="K340" s="4"/>
      <c r="L340" s="4"/>
    </row>
    <row r="341" spans="1:12" ht="13.5" hidden="1" thickTop="1" x14ac:dyDescent="0.2">
      <c r="A341" s="81" t="s">
        <v>39</v>
      </c>
      <c r="B341" s="61"/>
      <c r="C341" s="4"/>
      <c r="D341" s="4"/>
      <c r="E341" s="4"/>
      <c r="F341" s="4"/>
      <c r="G341" s="4"/>
      <c r="H341" s="4"/>
      <c r="I341" s="4"/>
      <c r="J341" s="4"/>
      <c r="K341" s="4"/>
      <c r="L341" s="4"/>
    </row>
    <row r="342" spans="1:12" ht="38.25" hidden="1" x14ac:dyDescent="0.2">
      <c r="A342" s="160" t="s">
        <v>37</v>
      </c>
      <c r="B342" s="62" t="s">
        <v>23</v>
      </c>
      <c r="C342" s="24" t="s">
        <v>24</v>
      </c>
      <c r="D342" s="331" t="s">
        <v>25</v>
      </c>
      <c r="E342" s="332"/>
      <c r="F342" s="4"/>
      <c r="G342" s="4"/>
      <c r="H342" s="4"/>
      <c r="I342" s="4"/>
      <c r="J342" s="4"/>
      <c r="K342" s="4"/>
      <c r="L342" s="4"/>
    </row>
    <row r="343" spans="1:12" hidden="1" x14ac:dyDescent="0.2">
      <c r="A343" s="197" t="s">
        <v>26</v>
      </c>
      <c r="B343" s="29"/>
      <c r="C343" s="82"/>
      <c r="D343" s="327">
        <f>B343*C343</f>
        <v>0</v>
      </c>
      <c r="E343" s="328"/>
      <c r="F343" s="4"/>
      <c r="G343" s="4"/>
      <c r="H343" s="4"/>
      <c r="I343" s="4"/>
      <c r="J343" s="4"/>
      <c r="K343" s="4"/>
      <c r="L343" s="4"/>
    </row>
    <row r="344" spans="1:12" hidden="1" x14ac:dyDescent="0.2">
      <c r="A344" s="197" t="s">
        <v>26</v>
      </c>
      <c r="B344" s="29"/>
      <c r="C344" s="82"/>
      <c r="D344" s="327">
        <f>B344*C344</f>
        <v>0</v>
      </c>
      <c r="E344" s="328"/>
      <c r="F344" s="4"/>
      <c r="G344" s="4"/>
      <c r="H344" s="4"/>
      <c r="I344" s="4"/>
      <c r="J344" s="4"/>
      <c r="K344" s="4"/>
      <c r="L344" s="4"/>
    </row>
    <row r="345" spans="1:12" ht="13.5" hidden="1" thickBot="1" x14ac:dyDescent="0.25">
      <c r="A345" s="57" t="s">
        <v>9</v>
      </c>
      <c r="B345" s="64"/>
      <c r="C345" s="65"/>
      <c r="D345" s="329">
        <f>SUM(D343:D344)</f>
        <v>0</v>
      </c>
      <c r="E345" s="330"/>
      <c r="F345" s="4"/>
      <c r="G345" s="4"/>
      <c r="H345" s="4"/>
      <c r="I345" s="4"/>
      <c r="J345" s="4"/>
      <c r="K345" s="4"/>
      <c r="L345" s="4"/>
    </row>
    <row r="346" spans="1:12" ht="14.25" hidden="1" thickTop="1" thickBo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</row>
    <row r="347" spans="1:12" ht="18.75" hidden="1" thickBot="1" x14ac:dyDescent="0.3">
      <c r="A347" s="54" t="s">
        <v>44</v>
      </c>
      <c r="B347" s="4"/>
      <c r="C347" s="4"/>
      <c r="D347" s="4"/>
      <c r="E347" s="124">
        <f>K331+E340+D345</f>
        <v>0</v>
      </c>
      <c r="F347" s="4"/>
      <c r="G347" s="4"/>
      <c r="H347" s="4"/>
      <c r="I347" s="4"/>
      <c r="J347" s="4"/>
      <c r="K347" s="4"/>
      <c r="L347" s="4"/>
    </row>
    <row r="348" spans="1:12" hidden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</row>
    <row r="349" spans="1:12" ht="16.5" hidden="1" thickBot="1" x14ac:dyDescent="0.3">
      <c r="A349" s="67" t="s">
        <v>63</v>
      </c>
      <c r="B349" s="5"/>
      <c r="C349" s="68" t="s">
        <v>62</v>
      </c>
      <c r="D349" s="16"/>
      <c r="E349" s="16"/>
      <c r="F349" s="16"/>
      <c r="G349" s="16"/>
      <c r="H349" s="16"/>
      <c r="I349" s="16"/>
      <c r="J349" s="16"/>
      <c r="K349" s="16"/>
      <c r="L349" s="4"/>
    </row>
    <row r="350" spans="1:12" ht="17.25" hidden="1" thickTop="1" thickBot="1" x14ac:dyDescent="0.3">
      <c r="A350" s="4"/>
      <c r="B350" s="4"/>
      <c r="C350" s="16"/>
      <c r="D350" s="16"/>
      <c r="E350" s="17" t="s">
        <v>12</v>
      </c>
      <c r="F350" s="18"/>
      <c r="G350" s="19"/>
      <c r="H350" s="19"/>
      <c r="I350" s="19"/>
      <c r="J350" s="18"/>
      <c r="K350" s="55"/>
      <c r="L350" s="4"/>
    </row>
    <row r="351" spans="1:12" ht="13.5" hidden="1" thickTop="1" x14ac:dyDescent="0.2">
      <c r="A351" s="4"/>
      <c r="B351" s="4"/>
      <c r="C351" s="323" t="s">
        <v>2</v>
      </c>
      <c r="D351" s="325" t="s">
        <v>52</v>
      </c>
      <c r="E351" s="20" t="s">
        <v>19</v>
      </c>
      <c r="F351" s="21"/>
      <c r="G351" s="308" t="s">
        <v>21</v>
      </c>
      <c r="H351" s="309"/>
      <c r="I351" s="22" t="s">
        <v>20</v>
      </c>
      <c r="J351" s="21"/>
      <c r="K351" s="55"/>
      <c r="L351" s="4"/>
    </row>
    <row r="352" spans="1:12" ht="38.25" hidden="1" x14ac:dyDescent="0.2">
      <c r="A352" s="69" t="s">
        <v>42</v>
      </c>
      <c r="B352" s="70" t="s">
        <v>1</v>
      </c>
      <c r="C352" s="324"/>
      <c r="D352" s="326"/>
      <c r="E352" s="26" t="s">
        <v>17</v>
      </c>
      <c r="F352" s="27" t="s">
        <v>18</v>
      </c>
      <c r="G352" s="28" t="s">
        <v>17</v>
      </c>
      <c r="H352" s="25" t="s">
        <v>18</v>
      </c>
      <c r="I352" s="28" t="s">
        <v>17</v>
      </c>
      <c r="J352" s="25" t="s">
        <v>18</v>
      </c>
      <c r="K352" s="26" t="s">
        <v>0</v>
      </c>
      <c r="L352" s="4"/>
    </row>
    <row r="353" spans="1:12" hidden="1" x14ac:dyDescent="0.2">
      <c r="A353" s="186" t="s">
        <v>4</v>
      </c>
      <c r="B353" s="29"/>
      <c r="C353" s="30"/>
      <c r="D353" s="31"/>
      <c r="E353" s="32"/>
      <c r="F353" s="33"/>
      <c r="G353" s="34"/>
      <c r="H353" s="33"/>
      <c r="I353" s="34"/>
      <c r="J353" s="33"/>
      <c r="K353" s="122">
        <f>IF(C353=0,(B353*1*D353)/1000,IF(C353=" ", (B353*1*D353),(B353*C353*D353)/1000))</f>
        <v>0</v>
      </c>
      <c r="L353" s="4"/>
    </row>
    <row r="354" spans="1:12" hidden="1" x14ac:dyDescent="0.2">
      <c r="A354" s="186" t="s">
        <v>5</v>
      </c>
      <c r="B354" s="42"/>
      <c r="C354" s="41"/>
      <c r="D354" s="41"/>
      <c r="E354" s="43"/>
      <c r="F354" s="44"/>
      <c r="G354" s="45"/>
      <c r="H354" s="46"/>
      <c r="I354" s="45"/>
      <c r="J354" s="46"/>
      <c r="K354" s="122" t="str">
        <f>IF((E354*F354)+(G354*H354)+(I354*J354) =0,"0",(E354*F354)+(G354*H354)+(I354*J354))</f>
        <v>0</v>
      </c>
      <c r="L354" s="4"/>
    </row>
    <row r="355" spans="1:12" hidden="1" x14ac:dyDescent="0.2">
      <c r="A355" s="186" t="s">
        <v>6</v>
      </c>
      <c r="B355" s="29"/>
      <c r="C355" s="41"/>
      <c r="D355" s="41"/>
      <c r="E355" s="43"/>
      <c r="F355" s="44"/>
      <c r="G355" s="45"/>
      <c r="H355" s="46"/>
      <c r="I355" s="45"/>
      <c r="J355" s="46"/>
      <c r="K355" s="122" t="str">
        <f>IF((E355*F355)+(G355*H355)+(I355*J355) =0,"0",(E355*F355)+(G355*H355)+(I355*J355))</f>
        <v>0</v>
      </c>
      <c r="L355" s="4"/>
    </row>
    <row r="356" spans="1:12" hidden="1" x14ac:dyDescent="0.2">
      <c r="A356" s="186" t="s">
        <v>7</v>
      </c>
      <c r="B356" s="29"/>
      <c r="C356" s="30"/>
      <c r="D356" s="52"/>
      <c r="E356" s="71"/>
      <c r="F356" s="38"/>
      <c r="G356" s="42"/>
      <c r="H356" s="38"/>
      <c r="I356" s="42"/>
      <c r="J356" s="38"/>
      <c r="K356" s="122">
        <f>IF(C356=0,(B356*1*D356)/1000,IF(C356=" ", (B356*1*D356),(B356*C356*D356)/1000))</f>
        <v>0</v>
      </c>
      <c r="L356" s="4"/>
    </row>
    <row r="357" spans="1:12" hidden="1" x14ac:dyDescent="0.2">
      <c r="A357" s="186" t="s">
        <v>5</v>
      </c>
      <c r="B357" s="42"/>
      <c r="C357" s="41"/>
      <c r="D357" s="41"/>
      <c r="E357" s="43"/>
      <c r="F357" s="44"/>
      <c r="G357" s="45"/>
      <c r="H357" s="46"/>
      <c r="I357" s="45"/>
      <c r="J357" s="46"/>
      <c r="K357" s="122" t="str">
        <f>IF((E357*F357)+(G357*H357)+(I357*J357) =0,"0",(E357*F357)+(G357*H357)+(I357*J357))</f>
        <v>0</v>
      </c>
      <c r="L357" s="4"/>
    </row>
    <row r="358" spans="1:12" hidden="1" x14ac:dyDescent="0.2">
      <c r="A358" s="186" t="s">
        <v>6</v>
      </c>
      <c r="B358" s="29"/>
      <c r="C358" s="41"/>
      <c r="D358" s="41"/>
      <c r="E358" s="43"/>
      <c r="F358" s="44"/>
      <c r="G358" s="45"/>
      <c r="H358" s="46"/>
      <c r="I358" s="45"/>
      <c r="J358" s="46"/>
      <c r="K358" s="122" t="str">
        <f>IF((E358*F358)+(G358*H358)+(I358*J358) =0,"0",(E358*F358)+(G358*H358)+(I358*J358))</f>
        <v>0</v>
      </c>
      <c r="L358" s="4"/>
    </row>
    <row r="359" spans="1:12" hidden="1" x14ac:dyDescent="0.2">
      <c r="A359" s="186" t="s">
        <v>8</v>
      </c>
      <c r="B359" s="29"/>
      <c r="C359" s="30"/>
      <c r="D359" s="52"/>
      <c r="E359" s="71"/>
      <c r="F359" s="38"/>
      <c r="G359" s="42"/>
      <c r="H359" s="38"/>
      <c r="I359" s="42"/>
      <c r="J359" s="38"/>
      <c r="K359" s="122">
        <f>IF(C359=0,(B359*1*D359)/1000,IF(C359=" ", (B359*1*D359),(B359*C359*D359)/1000))</f>
        <v>0</v>
      </c>
      <c r="L359" s="4"/>
    </row>
    <row r="360" spans="1:12" hidden="1" x14ac:dyDescent="0.2">
      <c r="A360" s="186" t="s">
        <v>5</v>
      </c>
      <c r="B360" s="42"/>
      <c r="C360" s="41"/>
      <c r="D360" s="41"/>
      <c r="E360" s="43"/>
      <c r="F360" s="44"/>
      <c r="G360" s="45"/>
      <c r="H360" s="46"/>
      <c r="I360" s="45"/>
      <c r="J360" s="46"/>
      <c r="K360" s="122" t="str">
        <f>IF((E360*F360)+(G360*H360)+(I360*J360) =0,"0",(E360*F360)+(G360*H360)+(I360*J360))</f>
        <v>0</v>
      </c>
      <c r="L360" s="4"/>
    </row>
    <row r="361" spans="1:12" hidden="1" x14ac:dyDescent="0.2">
      <c r="A361" s="186" t="s">
        <v>6</v>
      </c>
      <c r="B361" s="29"/>
      <c r="C361" s="41"/>
      <c r="D361" s="41"/>
      <c r="E361" s="43"/>
      <c r="F361" s="44"/>
      <c r="G361" s="45"/>
      <c r="H361" s="46"/>
      <c r="I361" s="45"/>
      <c r="J361" s="46"/>
      <c r="K361" s="122" t="str">
        <f>IF((E361*F361)+(G361*H361)+(I361*J361) =0,"0",(E361*F361)+(G361*H361)+(I361*J361))</f>
        <v>0</v>
      </c>
      <c r="L361" s="4"/>
    </row>
    <row r="362" spans="1:12" ht="13.5" hidden="1" thickBot="1" x14ac:dyDescent="0.25">
      <c r="A362" s="72" t="s">
        <v>9</v>
      </c>
      <c r="B362" s="135">
        <f>B353+B355+B356+B358+B359+B361</f>
        <v>0</v>
      </c>
      <c r="C362" s="73"/>
      <c r="D362" s="74"/>
      <c r="E362" s="75"/>
      <c r="F362" s="74"/>
      <c r="G362" s="76"/>
      <c r="H362" s="77"/>
      <c r="I362" s="76"/>
      <c r="J362" s="74"/>
      <c r="K362" s="123">
        <f>SUM(K353:K361)</f>
        <v>0</v>
      </c>
      <c r="L362" s="4"/>
    </row>
    <row r="363" spans="1:12" ht="18.75" hidden="1" thickTop="1" x14ac:dyDescent="0.25">
      <c r="A363" s="54"/>
      <c r="B363" s="4"/>
      <c r="C363" s="4"/>
      <c r="D363" s="4"/>
      <c r="E363" s="61"/>
      <c r="F363" s="4"/>
      <c r="G363" s="4"/>
      <c r="H363" s="4"/>
      <c r="I363" s="4"/>
      <c r="J363" s="4"/>
      <c r="K363" s="4"/>
      <c r="L363" s="4"/>
    </row>
    <row r="364" spans="1:12" ht="15.75" hidden="1" x14ac:dyDescent="0.25">
      <c r="A364" s="5" t="s">
        <v>43</v>
      </c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</row>
    <row r="365" spans="1:12" hidden="1" x14ac:dyDescent="0.2">
      <c r="A365" s="78" t="s">
        <v>36</v>
      </c>
      <c r="B365" s="79"/>
      <c r="C365" s="323" t="s">
        <v>2</v>
      </c>
      <c r="D365" s="323" t="s">
        <v>52</v>
      </c>
      <c r="E365" s="4"/>
      <c r="F365" s="4"/>
      <c r="G365" s="4"/>
      <c r="H365" s="4"/>
      <c r="I365" s="4"/>
      <c r="J365" s="4"/>
      <c r="K365" s="4"/>
      <c r="L365" s="4"/>
    </row>
    <row r="366" spans="1:12" hidden="1" x14ac:dyDescent="0.2">
      <c r="A366" s="160" t="s">
        <v>37</v>
      </c>
      <c r="B366" s="70" t="s">
        <v>1</v>
      </c>
      <c r="C366" s="324"/>
      <c r="D366" s="324"/>
      <c r="E366" s="339" t="s">
        <v>25</v>
      </c>
      <c r="F366" s="332"/>
      <c r="G366" s="4"/>
      <c r="H366" s="4"/>
      <c r="I366" s="4"/>
      <c r="J366" s="4"/>
      <c r="K366" s="4"/>
      <c r="L366" s="4"/>
    </row>
    <row r="367" spans="1:12" hidden="1" x14ac:dyDescent="0.2">
      <c r="A367" s="197" t="s">
        <v>26</v>
      </c>
      <c r="B367" s="29"/>
      <c r="C367" s="56"/>
      <c r="D367" s="30"/>
      <c r="E367" s="327">
        <f>IF(C367=0,(B367*1*D367)/1000,IF(C367=" ",(B367*1*D367)/1000,(B367*C367*D367)/1000))</f>
        <v>0</v>
      </c>
      <c r="F367" s="328"/>
      <c r="G367" s="4"/>
      <c r="H367" s="4"/>
      <c r="I367" s="4"/>
      <c r="J367" s="4"/>
      <c r="K367" s="4"/>
      <c r="L367" s="4"/>
    </row>
    <row r="368" spans="1:12" hidden="1" x14ac:dyDescent="0.2">
      <c r="A368" s="197" t="s">
        <v>26</v>
      </c>
      <c r="B368" s="29"/>
      <c r="C368" s="56"/>
      <c r="D368" s="30"/>
      <c r="E368" s="327">
        <f>IF(C368=0,(B368*1*D368)/1000,IF(C368=" ",(B368*1*D368)/1000,(B368*C368*D368)/1000))</f>
        <v>0</v>
      </c>
      <c r="F368" s="328"/>
      <c r="G368" s="4"/>
      <c r="H368" s="4"/>
      <c r="I368" s="4"/>
      <c r="J368" s="4"/>
      <c r="K368" s="4"/>
      <c r="L368" s="4"/>
    </row>
    <row r="369" spans="1:12" hidden="1" x14ac:dyDescent="0.2">
      <c r="A369" s="197"/>
      <c r="B369" s="29"/>
      <c r="C369" s="56"/>
      <c r="D369" s="30"/>
      <c r="E369" s="327">
        <f>IF(C369=0,(B369*1*D369)/1000,IF(C369=" ",(B369*1*D369)/1000,(B369*C369*D369)/1000))</f>
        <v>0</v>
      </c>
      <c r="F369" s="328"/>
      <c r="G369" s="4"/>
      <c r="H369" s="4"/>
      <c r="I369" s="4"/>
      <c r="J369" s="4"/>
      <c r="K369" s="4"/>
      <c r="L369" s="4"/>
    </row>
    <row r="370" spans="1:12" hidden="1" x14ac:dyDescent="0.2">
      <c r="A370" s="197"/>
      <c r="B370" s="29"/>
      <c r="C370" s="56"/>
      <c r="D370" s="30"/>
      <c r="E370" s="327">
        <f>IF(C370=0,(B370*1*D370)/1000,IF(C370=" ",(B370*1*D370)/1000,(B370*C370*D370)/1000))</f>
        <v>0</v>
      </c>
      <c r="F370" s="328"/>
      <c r="G370" s="4"/>
      <c r="H370" s="4"/>
      <c r="I370" s="4"/>
      <c r="J370" s="4"/>
      <c r="K370" s="4"/>
      <c r="L370" s="4"/>
    </row>
    <row r="371" spans="1:12" ht="13.5" hidden="1" thickBot="1" x14ac:dyDescent="0.25">
      <c r="A371" s="57" t="s">
        <v>9</v>
      </c>
      <c r="B371" s="58" t="s">
        <v>26</v>
      </c>
      <c r="C371" s="59"/>
      <c r="D371" s="60"/>
      <c r="E371" s="329">
        <f>SUM(E367:E370)</f>
        <v>0</v>
      </c>
      <c r="F371" s="330"/>
      <c r="G371" s="4"/>
      <c r="H371" s="4"/>
      <c r="I371" s="4"/>
      <c r="J371" s="4"/>
      <c r="K371" s="4"/>
      <c r="L371" s="4"/>
    </row>
    <row r="372" spans="1:12" ht="13.5" hidden="1" thickTop="1" x14ac:dyDescent="0.2">
      <c r="A372" s="81" t="s">
        <v>39</v>
      </c>
      <c r="B372" s="61"/>
      <c r="C372" s="4"/>
      <c r="D372" s="4"/>
      <c r="E372" s="4"/>
      <c r="F372" s="4"/>
      <c r="G372" s="4"/>
      <c r="H372" s="4"/>
      <c r="I372" s="4"/>
      <c r="J372" s="4"/>
      <c r="K372" s="4"/>
      <c r="L372" s="4"/>
    </row>
    <row r="373" spans="1:12" ht="38.25" hidden="1" x14ac:dyDescent="0.2">
      <c r="A373" s="160" t="s">
        <v>37</v>
      </c>
      <c r="B373" s="62" t="s">
        <v>23</v>
      </c>
      <c r="C373" s="24" t="s">
        <v>24</v>
      </c>
      <c r="D373" s="331" t="s">
        <v>25</v>
      </c>
      <c r="E373" s="332"/>
      <c r="F373" s="4"/>
      <c r="G373" s="4"/>
      <c r="H373" s="4"/>
      <c r="I373" s="4"/>
      <c r="J373" s="4"/>
      <c r="K373" s="4"/>
      <c r="L373" s="4"/>
    </row>
    <row r="374" spans="1:12" hidden="1" x14ac:dyDescent="0.2">
      <c r="A374" s="197" t="s">
        <v>26</v>
      </c>
      <c r="B374" s="29"/>
      <c r="C374" s="82"/>
      <c r="D374" s="327">
        <f>B374*C374</f>
        <v>0</v>
      </c>
      <c r="E374" s="328"/>
      <c r="F374" s="4"/>
      <c r="G374" s="4"/>
      <c r="H374" s="4"/>
      <c r="I374" s="4"/>
      <c r="J374" s="4"/>
      <c r="K374" s="4"/>
      <c r="L374" s="4"/>
    </row>
    <row r="375" spans="1:12" hidden="1" x14ac:dyDescent="0.2">
      <c r="A375" s="197" t="s">
        <v>26</v>
      </c>
      <c r="B375" s="29"/>
      <c r="C375" s="82"/>
      <c r="D375" s="327">
        <f>B375*C375</f>
        <v>0</v>
      </c>
      <c r="E375" s="328"/>
      <c r="F375" s="4"/>
      <c r="G375" s="4"/>
      <c r="H375" s="4"/>
      <c r="I375" s="4"/>
      <c r="J375" s="4"/>
      <c r="K375" s="4"/>
      <c r="L375" s="4"/>
    </row>
    <row r="376" spans="1:12" ht="13.5" hidden="1" thickBot="1" x14ac:dyDescent="0.25">
      <c r="A376" s="57" t="s">
        <v>9</v>
      </c>
      <c r="B376" s="64"/>
      <c r="C376" s="65"/>
      <c r="D376" s="329">
        <f>SUM(D374:D375)</f>
        <v>0</v>
      </c>
      <c r="E376" s="330"/>
      <c r="F376" s="4"/>
      <c r="G376" s="4"/>
      <c r="H376" s="4"/>
      <c r="I376" s="4"/>
      <c r="J376" s="4"/>
      <c r="K376" s="4"/>
      <c r="L376" s="4"/>
    </row>
    <row r="377" spans="1:12" ht="14.25" hidden="1" thickTop="1" thickBo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</row>
    <row r="378" spans="1:12" ht="18.75" hidden="1" thickBot="1" x14ac:dyDescent="0.3">
      <c r="A378" s="54" t="s">
        <v>44</v>
      </c>
      <c r="B378" s="4"/>
      <c r="C378" s="4"/>
      <c r="D378" s="4"/>
      <c r="E378" s="124">
        <f>K362+E371+D376</f>
        <v>0</v>
      </c>
      <c r="F378" s="4"/>
      <c r="G378" s="4"/>
      <c r="H378" s="4"/>
      <c r="I378" s="4"/>
      <c r="J378" s="4"/>
      <c r="K378" s="4"/>
      <c r="L378" s="4"/>
    </row>
    <row r="379" spans="1:12" hidden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</row>
    <row r="380" spans="1:12" ht="16.5" hidden="1" thickBot="1" x14ac:dyDescent="0.3">
      <c r="A380" s="67" t="s">
        <v>63</v>
      </c>
      <c r="B380" s="5"/>
      <c r="C380" s="68" t="s">
        <v>62</v>
      </c>
      <c r="D380" s="16"/>
      <c r="E380" s="16"/>
      <c r="F380" s="16"/>
      <c r="G380" s="16"/>
      <c r="H380" s="16"/>
      <c r="I380" s="16"/>
      <c r="J380" s="16"/>
      <c r="K380" s="16"/>
      <c r="L380" s="4"/>
    </row>
    <row r="381" spans="1:12" ht="17.25" hidden="1" thickTop="1" thickBot="1" x14ac:dyDescent="0.3">
      <c r="A381" s="4"/>
      <c r="B381" s="4"/>
      <c r="C381" s="16"/>
      <c r="D381" s="16"/>
      <c r="E381" s="17" t="s">
        <v>12</v>
      </c>
      <c r="F381" s="18"/>
      <c r="G381" s="19"/>
      <c r="H381" s="19"/>
      <c r="I381" s="19"/>
      <c r="J381" s="18"/>
      <c r="K381" s="55"/>
      <c r="L381" s="4"/>
    </row>
    <row r="382" spans="1:12" ht="13.5" hidden="1" thickTop="1" x14ac:dyDescent="0.2">
      <c r="A382" s="4"/>
      <c r="B382" s="4"/>
      <c r="C382" s="323" t="s">
        <v>2</v>
      </c>
      <c r="D382" s="325" t="s">
        <v>52</v>
      </c>
      <c r="E382" s="20" t="s">
        <v>19</v>
      </c>
      <c r="F382" s="21"/>
      <c r="G382" s="308" t="s">
        <v>21</v>
      </c>
      <c r="H382" s="309"/>
      <c r="I382" s="22" t="s">
        <v>20</v>
      </c>
      <c r="J382" s="21"/>
      <c r="K382" s="55"/>
      <c r="L382" s="4"/>
    </row>
    <row r="383" spans="1:12" ht="38.25" hidden="1" x14ac:dyDescent="0.2">
      <c r="A383" s="69" t="s">
        <v>42</v>
      </c>
      <c r="B383" s="70" t="s">
        <v>1</v>
      </c>
      <c r="C383" s="324"/>
      <c r="D383" s="326"/>
      <c r="E383" s="26" t="s">
        <v>17</v>
      </c>
      <c r="F383" s="27" t="s">
        <v>18</v>
      </c>
      <c r="G383" s="28" t="s">
        <v>17</v>
      </c>
      <c r="H383" s="25" t="s">
        <v>18</v>
      </c>
      <c r="I383" s="28" t="s">
        <v>17</v>
      </c>
      <c r="J383" s="25" t="s">
        <v>18</v>
      </c>
      <c r="K383" s="26" t="s">
        <v>0</v>
      </c>
      <c r="L383" s="4"/>
    </row>
    <row r="384" spans="1:12" hidden="1" x14ac:dyDescent="0.2">
      <c r="A384" s="186" t="s">
        <v>4</v>
      </c>
      <c r="B384" s="29"/>
      <c r="C384" s="30"/>
      <c r="D384" s="31"/>
      <c r="E384" s="32"/>
      <c r="F384" s="33"/>
      <c r="G384" s="34"/>
      <c r="H384" s="33"/>
      <c r="I384" s="34"/>
      <c r="J384" s="33"/>
      <c r="K384" s="122">
        <f>IF(C384=0,(B384*1*D384)/1000,IF(C384=" ", (B384*1*D384),(B384*C384*D384)/1000))</f>
        <v>0</v>
      </c>
      <c r="L384" s="4"/>
    </row>
    <row r="385" spans="1:12" hidden="1" x14ac:dyDescent="0.2">
      <c r="A385" s="186" t="s">
        <v>5</v>
      </c>
      <c r="B385" s="42"/>
      <c r="C385" s="41"/>
      <c r="D385" s="41"/>
      <c r="E385" s="43"/>
      <c r="F385" s="44"/>
      <c r="G385" s="45"/>
      <c r="H385" s="46"/>
      <c r="I385" s="45"/>
      <c r="J385" s="46"/>
      <c r="K385" s="122" t="str">
        <f>IF((E385*F385)+(G385*H385)+(I385*J385) =0,"0",(E385*F385)+(G385*H385)+(I385*J385))</f>
        <v>0</v>
      </c>
      <c r="L385" s="4"/>
    </row>
    <row r="386" spans="1:12" hidden="1" x14ac:dyDescent="0.2">
      <c r="A386" s="186" t="s">
        <v>6</v>
      </c>
      <c r="B386" s="29"/>
      <c r="C386" s="41"/>
      <c r="D386" s="41"/>
      <c r="E386" s="43"/>
      <c r="F386" s="44"/>
      <c r="G386" s="45"/>
      <c r="H386" s="46"/>
      <c r="I386" s="45"/>
      <c r="J386" s="46"/>
      <c r="K386" s="122" t="str">
        <f>IF((E386*F386)+(G386*H386)+(I386*J386) =0,"0",(E386*F386)+(G386*H386)+(I386*J386))</f>
        <v>0</v>
      </c>
      <c r="L386" s="4"/>
    </row>
    <row r="387" spans="1:12" hidden="1" x14ac:dyDescent="0.2">
      <c r="A387" s="186" t="s">
        <v>7</v>
      </c>
      <c r="B387" s="29"/>
      <c r="C387" s="30"/>
      <c r="D387" s="52"/>
      <c r="E387" s="71"/>
      <c r="F387" s="38"/>
      <c r="G387" s="42"/>
      <c r="H387" s="38"/>
      <c r="I387" s="42"/>
      <c r="J387" s="38"/>
      <c r="K387" s="122">
        <f>IF(C387=0,(B387*1*D387)/1000,IF(C387=" ", (B387*1*D387),(B387*C387*D387)/1000))</f>
        <v>0</v>
      </c>
      <c r="L387" s="4"/>
    </row>
    <row r="388" spans="1:12" hidden="1" x14ac:dyDescent="0.2">
      <c r="A388" s="186" t="s">
        <v>5</v>
      </c>
      <c r="B388" s="42"/>
      <c r="C388" s="41"/>
      <c r="D388" s="41"/>
      <c r="E388" s="43"/>
      <c r="F388" s="44"/>
      <c r="G388" s="45"/>
      <c r="H388" s="46"/>
      <c r="I388" s="45"/>
      <c r="J388" s="46"/>
      <c r="K388" s="122" t="str">
        <f>IF((E388*F388)+(G388*H388)+(I388*J388) =0,"0",(E388*F388)+(G388*H388)+(I388*J388))</f>
        <v>0</v>
      </c>
      <c r="L388" s="4"/>
    </row>
    <row r="389" spans="1:12" hidden="1" x14ac:dyDescent="0.2">
      <c r="A389" s="186" t="s">
        <v>6</v>
      </c>
      <c r="B389" s="29"/>
      <c r="C389" s="41"/>
      <c r="D389" s="41"/>
      <c r="E389" s="43"/>
      <c r="F389" s="44"/>
      <c r="G389" s="45"/>
      <c r="H389" s="46"/>
      <c r="I389" s="45"/>
      <c r="J389" s="46"/>
      <c r="K389" s="122" t="str">
        <f>IF((E389*F389)+(G389*H389)+(I389*J389) =0,"0",(E389*F389)+(G389*H389)+(I389*J389))</f>
        <v>0</v>
      </c>
      <c r="L389" s="4"/>
    </row>
    <row r="390" spans="1:12" hidden="1" x14ac:dyDescent="0.2">
      <c r="A390" s="186" t="s">
        <v>8</v>
      </c>
      <c r="B390" s="29"/>
      <c r="C390" s="30"/>
      <c r="D390" s="52"/>
      <c r="E390" s="71"/>
      <c r="F390" s="38"/>
      <c r="G390" s="42"/>
      <c r="H390" s="38"/>
      <c r="I390" s="42"/>
      <c r="J390" s="38"/>
      <c r="K390" s="122">
        <f>IF(C390=0,(B390*1*D390)/1000,IF(C390=" ", (B390*1*D390),(B390*C390*D390)/1000))</f>
        <v>0</v>
      </c>
      <c r="L390" s="4"/>
    </row>
    <row r="391" spans="1:12" hidden="1" x14ac:dyDescent="0.2">
      <c r="A391" s="186" t="s">
        <v>5</v>
      </c>
      <c r="B391" s="42"/>
      <c r="C391" s="41"/>
      <c r="D391" s="41"/>
      <c r="E391" s="43"/>
      <c r="F391" s="44"/>
      <c r="G391" s="45"/>
      <c r="H391" s="46"/>
      <c r="I391" s="45"/>
      <c r="J391" s="46"/>
      <c r="K391" s="122" t="str">
        <f>IF((E391*F391)+(G391*H391)+(I391*J391) =0,"0",(E391*F391)+(G391*H391)+(I391*J391))</f>
        <v>0</v>
      </c>
      <c r="L391" s="4"/>
    </row>
    <row r="392" spans="1:12" hidden="1" x14ac:dyDescent="0.2">
      <c r="A392" s="186" t="s">
        <v>6</v>
      </c>
      <c r="B392" s="29"/>
      <c r="C392" s="41"/>
      <c r="D392" s="41"/>
      <c r="E392" s="43"/>
      <c r="F392" s="44"/>
      <c r="G392" s="45"/>
      <c r="H392" s="46"/>
      <c r="I392" s="45"/>
      <c r="J392" s="46"/>
      <c r="K392" s="122" t="str">
        <f>IF((E392*F392)+(G392*H392)+(I392*J392) =0,"0",(E392*F392)+(G392*H392)+(I392*J392))</f>
        <v>0</v>
      </c>
      <c r="L392" s="4"/>
    </row>
    <row r="393" spans="1:12" ht="13.5" hidden="1" thickBot="1" x14ac:dyDescent="0.25">
      <c r="A393" s="72" t="s">
        <v>9</v>
      </c>
      <c r="B393" s="135">
        <f>B384+B386+B387+B389+B390+B392</f>
        <v>0</v>
      </c>
      <c r="C393" s="73"/>
      <c r="D393" s="74"/>
      <c r="E393" s="75"/>
      <c r="F393" s="74"/>
      <c r="G393" s="76"/>
      <c r="H393" s="77"/>
      <c r="I393" s="76"/>
      <c r="J393" s="74"/>
      <c r="K393" s="123">
        <f>SUM(K384:K392)</f>
        <v>0</v>
      </c>
      <c r="L393" s="4"/>
    </row>
    <row r="394" spans="1:12" ht="18.75" hidden="1" thickTop="1" x14ac:dyDescent="0.25">
      <c r="A394" s="54"/>
      <c r="B394" s="4"/>
      <c r="C394" s="4"/>
      <c r="D394" s="4"/>
      <c r="E394" s="61"/>
      <c r="F394" s="4"/>
      <c r="G394" s="4"/>
      <c r="H394" s="4"/>
      <c r="I394" s="4"/>
      <c r="J394" s="4"/>
      <c r="K394" s="4"/>
      <c r="L394" s="4"/>
    </row>
    <row r="395" spans="1:12" ht="15.75" hidden="1" x14ac:dyDescent="0.25">
      <c r="A395" s="5" t="s">
        <v>43</v>
      </c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</row>
    <row r="396" spans="1:12" hidden="1" x14ac:dyDescent="0.2">
      <c r="A396" s="78" t="s">
        <v>36</v>
      </c>
      <c r="B396" s="79"/>
      <c r="C396" s="323" t="s">
        <v>2</v>
      </c>
      <c r="D396" s="323" t="s">
        <v>52</v>
      </c>
      <c r="E396" s="4"/>
      <c r="F396" s="4"/>
      <c r="G396" s="4"/>
      <c r="H396" s="4"/>
      <c r="I396" s="4"/>
      <c r="J396" s="4"/>
      <c r="K396" s="4"/>
      <c r="L396" s="4"/>
    </row>
    <row r="397" spans="1:12" hidden="1" x14ac:dyDescent="0.2">
      <c r="A397" s="160" t="s">
        <v>37</v>
      </c>
      <c r="B397" s="70" t="s">
        <v>1</v>
      </c>
      <c r="C397" s="324"/>
      <c r="D397" s="324"/>
      <c r="E397" s="339" t="s">
        <v>25</v>
      </c>
      <c r="F397" s="332"/>
      <c r="G397" s="4"/>
      <c r="H397" s="4"/>
      <c r="I397" s="4"/>
      <c r="J397" s="4"/>
      <c r="K397" s="4"/>
      <c r="L397" s="4"/>
    </row>
    <row r="398" spans="1:12" hidden="1" x14ac:dyDescent="0.2">
      <c r="A398" s="197" t="s">
        <v>26</v>
      </c>
      <c r="B398" s="29"/>
      <c r="C398" s="56"/>
      <c r="D398" s="30"/>
      <c r="E398" s="327">
        <f>IF(C398=0,(B398*1*D398)/1000,IF(C398=" ",(B398*1*D398)/1000,(B398*C398*D398)/1000))</f>
        <v>0</v>
      </c>
      <c r="F398" s="328"/>
      <c r="G398" s="4"/>
      <c r="H398" s="4"/>
      <c r="I398" s="4"/>
      <c r="J398" s="4"/>
      <c r="K398" s="4"/>
      <c r="L398" s="4"/>
    </row>
    <row r="399" spans="1:12" hidden="1" x14ac:dyDescent="0.2">
      <c r="A399" s="197" t="s">
        <v>26</v>
      </c>
      <c r="B399" s="29"/>
      <c r="C399" s="56"/>
      <c r="D399" s="30"/>
      <c r="E399" s="327">
        <f>IF(C399=0,(B399*1*D399)/1000,IF(C399=" ",(B399*1*D399)/1000,(B399*C399*D399)/1000))</f>
        <v>0</v>
      </c>
      <c r="F399" s="328"/>
      <c r="G399" s="4"/>
      <c r="H399" s="4"/>
      <c r="I399" s="4"/>
      <c r="J399" s="4"/>
      <c r="K399" s="4"/>
      <c r="L399" s="4"/>
    </row>
    <row r="400" spans="1:12" hidden="1" x14ac:dyDescent="0.2">
      <c r="A400" s="197"/>
      <c r="B400" s="29"/>
      <c r="C400" s="56"/>
      <c r="D400" s="30"/>
      <c r="E400" s="327">
        <f>IF(C400=0,(B400*1*D400)/1000,IF(C400=" ",(B400*1*D400)/1000,(B400*C400*D400)/1000))</f>
        <v>0</v>
      </c>
      <c r="F400" s="328"/>
      <c r="G400" s="4"/>
      <c r="H400" s="4"/>
      <c r="I400" s="4"/>
      <c r="J400" s="4"/>
      <c r="K400" s="4"/>
      <c r="L400" s="4"/>
    </row>
    <row r="401" spans="1:12" hidden="1" x14ac:dyDescent="0.2">
      <c r="A401" s="197"/>
      <c r="B401" s="29"/>
      <c r="C401" s="56"/>
      <c r="D401" s="30"/>
      <c r="E401" s="327">
        <f>IF(C401=0,(B401*1*D401)/1000,IF(C401=" ",(B401*1*D401)/1000,(B401*C401*D401)/1000))</f>
        <v>0</v>
      </c>
      <c r="F401" s="328"/>
      <c r="G401" s="4"/>
      <c r="H401" s="4"/>
      <c r="I401" s="4"/>
      <c r="J401" s="4"/>
      <c r="K401" s="4"/>
      <c r="L401" s="4"/>
    </row>
    <row r="402" spans="1:12" ht="13.5" hidden="1" thickBot="1" x14ac:dyDescent="0.25">
      <c r="A402" s="57" t="s">
        <v>9</v>
      </c>
      <c r="B402" s="58" t="s">
        <v>26</v>
      </c>
      <c r="C402" s="59"/>
      <c r="D402" s="60"/>
      <c r="E402" s="329">
        <f>SUM(E398:E401)</f>
        <v>0</v>
      </c>
      <c r="F402" s="330"/>
      <c r="G402" s="4"/>
      <c r="H402" s="4"/>
      <c r="I402" s="4"/>
      <c r="J402" s="4"/>
      <c r="K402" s="4"/>
      <c r="L402" s="4"/>
    </row>
    <row r="403" spans="1:12" ht="13.5" hidden="1" thickTop="1" x14ac:dyDescent="0.2">
      <c r="A403" s="81" t="s">
        <v>39</v>
      </c>
      <c r="B403" s="61"/>
      <c r="C403" s="4"/>
      <c r="D403" s="4"/>
      <c r="E403" s="4"/>
      <c r="F403" s="4"/>
      <c r="G403" s="4"/>
      <c r="H403" s="4"/>
      <c r="I403" s="4"/>
      <c r="J403" s="4"/>
      <c r="K403" s="4"/>
      <c r="L403" s="4"/>
    </row>
    <row r="404" spans="1:12" ht="38.25" hidden="1" x14ac:dyDescent="0.2">
      <c r="A404" s="160" t="s">
        <v>37</v>
      </c>
      <c r="B404" s="62" t="s">
        <v>23</v>
      </c>
      <c r="C404" s="24" t="s">
        <v>24</v>
      </c>
      <c r="D404" s="331" t="s">
        <v>25</v>
      </c>
      <c r="E404" s="332"/>
      <c r="F404" s="4"/>
      <c r="G404" s="4"/>
      <c r="H404" s="4"/>
      <c r="I404" s="4"/>
      <c r="J404" s="4"/>
      <c r="K404" s="4"/>
      <c r="L404" s="4"/>
    </row>
    <row r="405" spans="1:12" hidden="1" x14ac:dyDescent="0.2">
      <c r="A405" s="197" t="s">
        <v>26</v>
      </c>
      <c r="B405" s="29"/>
      <c r="C405" s="82"/>
      <c r="D405" s="327">
        <f>B405*C405</f>
        <v>0</v>
      </c>
      <c r="E405" s="328"/>
      <c r="F405" s="4"/>
      <c r="G405" s="4"/>
      <c r="H405" s="4"/>
      <c r="I405" s="4"/>
      <c r="J405" s="4"/>
      <c r="K405" s="4"/>
      <c r="L405" s="4"/>
    </row>
    <row r="406" spans="1:12" hidden="1" x14ac:dyDescent="0.2">
      <c r="A406" s="197" t="s">
        <v>26</v>
      </c>
      <c r="B406" s="29"/>
      <c r="C406" s="82"/>
      <c r="D406" s="327">
        <f>B406*C406</f>
        <v>0</v>
      </c>
      <c r="E406" s="328"/>
      <c r="F406" s="4"/>
      <c r="G406" s="4"/>
      <c r="H406" s="4"/>
      <c r="I406" s="4"/>
      <c r="J406" s="4"/>
      <c r="K406" s="4"/>
      <c r="L406" s="4"/>
    </row>
    <row r="407" spans="1:12" ht="13.5" hidden="1" thickBot="1" x14ac:dyDescent="0.25">
      <c r="A407" s="57" t="s">
        <v>9</v>
      </c>
      <c r="B407" s="64"/>
      <c r="C407" s="65"/>
      <c r="D407" s="329">
        <f>SUM(D405:D406)</f>
        <v>0</v>
      </c>
      <c r="E407" s="330"/>
      <c r="F407" s="4"/>
      <c r="G407" s="4"/>
      <c r="H407" s="4"/>
      <c r="I407" s="4"/>
      <c r="J407" s="4"/>
      <c r="K407" s="4"/>
      <c r="L407" s="4"/>
    </row>
    <row r="408" spans="1:12" ht="14.25" hidden="1" thickTop="1" thickBo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</row>
    <row r="409" spans="1:12" ht="18.75" hidden="1" thickBot="1" x14ac:dyDescent="0.3">
      <c r="A409" s="54" t="s">
        <v>44</v>
      </c>
      <c r="B409" s="4"/>
      <c r="C409" s="4"/>
      <c r="D409" s="4"/>
      <c r="E409" s="124">
        <f>K393+E402+D407</f>
        <v>0</v>
      </c>
      <c r="F409" s="4"/>
      <c r="G409" s="4"/>
      <c r="H409" s="4"/>
      <c r="I409" s="4"/>
      <c r="J409" s="4"/>
      <c r="K409" s="4"/>
      <c r="L409" s="4"/>
    </row>
    <row r="410" spans="1:12" hidden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</row>
    <row r="411" spans="1:12" ht="16.5" hidden="1" thickBot="1" x14ac:dyDescent="0.3">
      <c r="A411" s="67" t="s">
        <v>63</v>
      </c>
      <c r="B411" s="5"/>
      <c r="C411" s="68" t="s">
        <v>62</v>
      </c>
      <c r="D411" s="16"/>
      <c r="E411" s="16"/>
      <c r="F411" s="16"/>
      <c r="G411" s="16"/>
      <c r="H411" s="16"/>
      <c r="I411" s="16"/>
      <c r="J411" s="16"/>
      <c r="K411" s="16"/>
      <c r="L411" s="4"/>
    </row>
    <row r="412" spans="1:12" ht="17.25" hidden="1" thickTop="1" thickBot="1" x14ac:dyDescent="0.3">
      <c r="A412" s="4"/>
      <c r="B412" s="4"/>
      <c r="C412" s="16"/>
      <c r="D412" s="16"/>
      <c r="E412" s="17" t="s">
        <v>12</v>
      </c>
      <c r="F412" s="18"/>
      <c r="G412" s="19"/>
      <c r="H412" s="19"/>
      <c r="I412" s="19"/>
      <c r="J412" s="18"/>
      <c r="K412" s="55"/>
      <c r="L412" s="4"/>
    </row>
    <row r="413" spans="1:12" ht="13.5" hidden="1" thickTop="1" x14ac:dyDescent="0.2">
      <c r="A413" s="4"/>
      <c r="B413" s="4"/>
      <c r="C413" s="323" t="s">
        <v>2</v>
      </c>
      <c r="D413" s="325" t="s">
        <v>52</v>
      </c>
      <c r="E413" s="20" t="s">
        <v>19</v>
      </c>
      <c r="F413" s="21"/>
      <c r="G413" s="308" t="s">
        <v>21</v>
      </c>
      <c r="H413" s="309"/>
      <c r="I413" s="22" t="s">
        <v>20</v>
      </c>
      <c r="J413" s="21"/>
      <c r="K413" s="55"/>
      <c r="L413" s="4"/>
    </row>
    <row r="414" spans="1:12" ht="38.25" hidden="1" x14ac:dyDescent="0.2">
      <c r="A414" s="69" t="s">
        <v>42</v>
      </c>
      <c r="B414" s="70" t="s">
        <v>1</v>
      </c>
      <c r="C414" s="324"/>
      <c r="D414" s="326"/>
      <c r="E414" s="26" t="s">
        <v>17</v>
      </c>
      <c r="F414" s="27" t="s">
        <v>18</v>
      </c>
      <c r="G414" s="28" t="s">
        <v>17</v>
      </c>
      <c r="H414" s="25" t="s">
        <v>18</v>
      </c>
      <c r="I414" s="28" t="s">
        <v>17</v>
      </c>
      <c r="J414" s="25" t="s">
        <v>18</v>
      </c>
      <c r="K414" s="26" t="s">
        <v>0</v>
      </c>
      <c r="L414" s="4"/>
    </row>
    <row r="415" spans="1:12" hidden="1" x14ac:dyDescent="0.2">
      <c r="A415" s="186" t="s">
        <v>4</v>
      </c>
      <c r="B415" s="29"/>
      <c r="C415" s="30"/>
      <c r="D415" s="31"/>
      <c r="E415" s="32"/>
      <c r="F415" s="33"/>
      <c r="G415" s="34"/>
      <c r="H415" s="33"/>
      <c r="I415" s="34"/>
      <c r="J415" s="33"/>
      <c r="K415" s="122">
        <f>IF(C415=0,(B415*1*D415)/1000,IF(C415=" ", (B415*1*D415),(B415*C415*D415)/1000))</f>
        <v>0</v>
      </c>
      <c r="L415" s="4"/>
    </row>
    <row r="416" spans="1:12" hidden="1" x14ac:dyDescent="0.2">
      <c r="A416" s="186" t="s">
        <v>5</v>
      </c>
      <c r="B416" s="42"/>
      <c r="C416" s="41"/>
      <c r="D416" s="41"/>
      <c r="E416" s="43"/>
      <c r="F416" s="44"/>
      <c r="G416" s="45"/>
      <c r="H416" s="46"/>
      <c r="I416" s="45"/>
      <c r="J416" s="46"/>
      <c r="K416" s="122" t="str">
        <f>IF((E416*F416)+(G416*H416)+(I416*J416) =0,"0",(E416*F416)+(G416*H416)+(I416*J416))</f>
        <v>0</v>
      </c>
      <c r="L416" s="4"/>
    </row>
    <row r="417" spans="1:12" hidden="1" x14ac:dyDescent="0.2">
      <c r="A417" s="186" t="s">
        <v>6</v>
      </c>
      <c r="B417" s="29"/>
      <c r="C417" s="41"/>
      <c r="D417" s="41"/>
      <c r="E417" s="43"/>
      <c r="F417" s="44"/>
      <c r="G417" s="45"/>
      <c r="H417" s="46"/>
      <c r="I417" s="45"/>
      <c r="J417" s="46"/>
      <c r="K417" s="122" t="str">
        <f>IF((E417*F417)+(G417*H417)+(I417*J417) =0,"0",(E417*F417)+(G417*H417)+(I417*J417))</f>
        <v>0</v>
      </c>
      <c r="L417" s="4"/>
    </row>
    <row r="418" spans="1:12" hidden="1" x14ac:dyDescent="0.2">
      <c r="A418" s="186" t="s">
        <v>7</v>
      </c>
      <c r="B418" s="29"/>
      <c r="C418" s="30"/>
      <c r="D418" s="52"/>
      <c r="E418" s="71"/>
      <c r="F418" s="38"/>
      <c r="G418" s="42"/>
      <c r="H418" s="38"/>
      <c r="I418" s="42"/>
      <c r="J418" s="38"/>
      <c r="K418" s="122">
        <f>IF(C418=0,(B418*1*D418)/1000,IF(C418=" ", (B418*1*D418),(B418*C418*D418)/1000))</f>
        <v>0</v>
      </c>
      <c r="L418" s="4"/>
    </row>
    <row r="419" spans="1:12" hidden="1" x14ac:dyDescent="0.2">
      <c r="A419" s="186" t="s">
        <v>5</v>
      </c>
      <c r="B419" s="42"/>
      <c r="C419" s="41"/>
      <c r="D419" s="41"/>
      <c r="E419" s="43"/>
      <c r="F419" s="44"/>
      <c r="G419" s="45"/>
      <c r="H419" s="46"/>
      <c r="I419" s="45"/>
      <c r="J419" s="46"/>
      <c r="K419" s="122" t="str">
        <f>IF((E419*F419)+(G419*H419)+(I419*J419) =0,"0",(E419*F419)+(G419*H419)+(I419*J419))</f>
        <v>0</v>
      </c>
      <c r="L419" s="4"/>
    </row>
    <row r="420" spans="1:12" hidden="1" x14ac:dyDescent="0.2">
      <c r="A420" s="186" t="s">
        <v>6</v>
      </c>
      <c r="B420" s="29"/>
      <c r="C420" s="41"/>
      <c r="D420" s="41"/>
      <c r="E420" s="43"/>
      <c r="F420" s="44"/>
      <c r="G420" s="45"/>
      <c r="H420" s="46"/>
      <c r="I420" s="45"/>
      <c r="J420" s="46"/>
      <c r="K420" s="122" t="str">
        <f>IF((E420*F420)+(G420*H420)+(I420*J420) =0,"0",(E420*F420)+(G420*H420)+(I420*J420))</f>
        <v>0</v>
      </c>
      <c r="L420" s="4"/>
    </row>
    <row r="421" spans="1:12" hidden="1" x14ac:dyDescent="0.2">
      <c r="A421" s="186" t="s">
        <v>8</v>
      </c>
      <c r="B421" s="29"/>
      <c r="C421" s="30"/>
      <c r="D421" s="52"/>
      <c r="E421" s="71"/>
      <c r="F421" s="38"/>
      <c r="G421" s="42"/>
      <c r="H421" s="38"/>
      <c r="I421" s="42"/>
      <c r="J421" s="38"/>
      <c r="K421" s="122">
        <f>IF(C421=0,(B421*1*D421)/1000,IF(C421=" ", (B421*1*D421),(B421*C421*D421)/1000))</f>
        <v>0</v>
      </c>
      <c r="L421" s="4"/>
    </row>
    <row r="422" spans="1:12" hidden="1" x14ac:dyDescent="0.2">
      <c r="A422" s="186" t="s">
        <v>5</v>
      </c>
      <c r="B422" s="42"/>
      <c r="C422" s="41"/>
      <c r="D422" s="41"/>
      <c r="E422" s="43"/>
      <c r="F422" s="44"/>
      <c r="G422" s="45"/>
      <c r="H422" s="46"/>
      <c r="I422" s="45"/>
      <c r="J422" s="46"/>
      <c r="K422" s="122" t="str">
        <f>IF((E422*F422)+(G422*H422)+(I422*J422) =0,"0",(E422*F422)+(G422*H422)+(I422*J422))</f>
        <v>0</v>
      </c>
      <c r="L422" s="4"/>
    </row>
    <row r="423" spans="1:12" hidden="1" x14ac:dyDescent="0.2">
      <c r="A423" s="186" t="s">
        <v>6</v>
      </c>
      <c r="B423" s="29"/>
      <c r="C423" s="41"/>
      <c r="D423" s="41"/>
      <c r="E423" s="43"/>
      <c r="F423" s="44"/>
      <c r="G423" s="45"/>
      <c r="H423" s="46"/>
      <c r="I423" s="45"/>
      <c r="J423" s="46"/>
      <c r="K423" s="122" t="str">
        <f>IF((E423*F423)+(G423*H423)+(I423*J423) =0,"0",(E423*F423)+(G423*H423)+(I423*J423))</f>
        <v>0</v>
      </c>
      <c r="L423" s="4"/>
    </row>
    <row r="424" spans="1:12" ht="13.5" hidden="1" thickBot="1" x14ac:dyDescent="0.25">
      <c r="A424" s="72" t="s">
        <v>9</v>
      </c>
      <c r="B424" s="135">
        <f>B415+B417+B418+B420+B421+B423</f>
        <v>0</v>
      </c>
      <c r="C424" s="73"/>
      <c r="D424" s="74"/>
      <c r="E424" s="75"/>
      <c r="F424" s="74"/>
      <c r="G424" s="76"/>
      <c r="H424" s="77"/>
      <c r="I424" s="76"/>
      <c r="J424" s="74"/>
      <c r="K424" s="123">
        <f>SUM(K415:K423)</f>
        <v>0</v>
      </c>
      <c r="L424" s="4"/>
    </row>
    <row r="425" spans="1:12" ht="18.75" hidden="1" thickTop="1" x14ac:dyDescent="0.25">
      <c r="A425" s="54"/>
      <c r="B425" s="4"/>
      <c r="C425" s="4"/>
      <c r="D425" s="4"/>
      <c r="E425" s="61"/>
      <c r="F425" s="4"/>
      <c r="G425" s="4"/>
      <c r="H425" s="4"/>
      <c r="I425" s="4"/>
      <c r="J425" s="4"/>
      <c r="K425" s="4"/>
      <c r="L425" s="4"/>
    </row>
    <row r="426" spans="1:12" ht="15.75" hidden="1" x14ac:dyDescent="0.25">
      <c r="A426" s="5" t="s">
        <v>43</v>
      </c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</row>
    <row r="427" spans="1:12" hidden="1" x14ac:dyDescent="0.2">
      <c r="A427" s="78" t="s">
        <v>36</v>
      </c>
      <c r="B427" s="79"/>
      <c r="C427" s="323" t="s">
        <v>2</v>
      </c>
      <c r="D427" s="323" t="s">
        <v>52</v>
      </c>
      <c r="E427" s="4"/>
      <c r="F427" s="4"/>
      <c r="G427" s="4"/>
      <c r="H427" s="4"/>
      <c r="I427" s="4"/>
      <c r="J427" s="4"/>
      <c r="K427" s="4"/>
      <c r="L427" s="4"/>
    </row>
    <row r="428" spans="1:12" hidden="1" x14ac:dyDescent="0.2">
      <c r="A428" s="160" t="s">
        <v>37</v>
      </c>
      <c r="B428" s="70" t="s">
        <v>1</v>
      </c>
      <c r="C428" s="324"/>
      <c r="D428" s="324"/>
      <c r="E428" s="339" t="s">
        <v>25</v>
      </c>
      <c r="F428" s="332"/>
      <c r="G428" s="4"/>
      <c r="H428" s="4"/>
      <c r="I428" s="4"/>
      <c r="J428" s="4"/>
      <c r="K428" s="4"/>
      <c r="L428" s="4"/>
    </row>
    <row r="429" spans="1:12" hidden="1" x14ac:dyDescent="0.2">
      <c r="A429" s="197" t="s">
        <v>26</v>
      </c>
      <c r="B429" s="29"/>
      <c r="C429" s="56"/>
      <c r="D429" s="30"/>
      <c r="E429" s="327">
        <f>IF(C429=0,(B429*1*D429)/1000,IF(C429=" ",(B429*1*D429)/1000,(B429*C429*D429)/1000))</f>
        <v>0</v>
      </c>
      <c r="F429" s="328"/>
      <c r="G429" s="4"/>
      <c r="H429" s="4"/>
      <c r="I429" s="4"/>
      <c r="J429" s="4"/>
      <c r="K429" s="4"/>
      <c r="L429" s="4"/>
    </row>
    <row r="430" spans="1:12" hidden="1" x14ac:dyDescent="0.2">
      <c r="A430" s="197" t="s">
        <v>26</v>
      </c>
      <c r="B430" s="29"/>
      <c r="C430" s="56"/>
      <c r="D430" s="30"/>
      <c r="E430" s="327">
        <f>IF(C430=0,(B430*1*D430)/1000,IF(C430=" ",(B430*1*D430)/1000,(B430*C430*D430)/1000))</f>
        <v>0</v>
      </c>
      <c r="F430" s="328"/>
      <c r="G430" s="4"/>
      <c r="H430" s="4"/>
      <c r="I430" s="4"/>
      <c r="J430" s="4"/>
      <c r="K430" s="4"/>
      <c r="L430" s="4"/>
    </row>
    <row r="431" spans="1:12" hidden="1" x14ac:dyDescent="0.2">
      <c r="A431" s="197"/>
      <c r="B431" s="29"/>
      <c r="C431" s="56"/>
      <c r="D431" s="30"/>
      <c r="E431" s="327">
        <f>IF(C431=0,(B431*1*D431)/1000,IF(C431=" ",(B431*1*D431)/1000,(B431*C431*D431)/1000))</f>
        <v>0</v>
      </c>
      <c r="F431" s="328"/>
      <c r="G431" s="4"/>
      <c r="H431" s="4"/>
      <c r="I431" s="4"/>
      <c r="J431" s="4"/>
      <c r="K431" s="4"/>
      <c r="L431" s="4"/>
    </row>
    <row r="432" spans="1:12" hidden="1" x14ac:dyDescent="0.2">
      <c r="A432" s="197"/>
      <c r="B432" s="29"/>
      <c r="C432" s="56"/>
      <c r="D432" s="30"/>
      <c r="E432" s="327">
        <f>IF(C432=0,(B432*1*D432)/1000,IF(C432=" ",(B432*1*D432)/1000,(B432*C432*D432)/1000))</f>
        <v>0</v>
      </c>
      <c r="F432" s="328"/>
      <c r="G432" s="4"/>
      <c r="H432" s="4"/>
      <c r="I432" s="4"/>
      <c r="J432" s="4"/>
      <c r="K432" s="4"/>
      <c r="L432" s="4"/>
    </row>
    <row r="433" spans="1:12" ht="13.5" hidden="1" thickBot="1" x14ac:dyDescent="0.25">
      <c r="A433" s="57" t="s">
        <v>9</v>
      </c>
      <c r="B433" s="58" t="s">
        <v>26</v>
      </c>
      <c r="C433" s="59"/>
      <c r="D433" s="60"/>
      <c r="E433" s="329">
        <f>SUM(E429:E432)</f>
        <v>0</v>
      </c>
      <c r="F433" s="330"/>
      <c r="G433" s="4"/>
      <c r="H433" s="4"/>
      <c r="I433" s="4"/>
      <c r="J433" s="4"/>
      <c r="K433" s="4"/>
      <c r="L433" s="4"/>
    </row>
    <row r="434" spans="1:12" ht="13.5" hidden="1" thickTop="1" x14ac:dyDescent="0.2">
      <c r="A434" s="81" t="s">
        <v>39</v>
      </c>
      <c r="B434" s="61"/>
      <c r="C434" s="4"/>
      <c r="D434" s="4"/>
      <c r="E434" s="4"/>
      <c r="F434" s="4"/>
      <c r="G434" s="4"/>
      <c r="H434" s="4"/>
      <c r="I434" s="4"/>
      <c r="J434" s="4"/>
      <c r="K434" s="4"/>
      <c r="L434" s="4"/>
    </row>
    <row r="435" spans="1:12" ht="38.25" hidden="1" x14ac:dyDescent="0.2">
      <c r="A435" s="160" t="s">
        <v>37</v>
      </c>
      <c r="B435" s="62" t="s">
        <v>23</v>
      </c>
      <c r="C435" s="24" t="s">
        <v>24</v>
      </c>
      <c r="D435" s="331" t="s">
        <v>25</v>
      </c>
      <c r="E435" s="332"/>
      <c r="F435" s="4"/>
      <c r="G435" s="4"/>
      <c r="H435" s="4"/>
      <c r="I435" s="4"/>
      <c r="J435" s="4"/>
      <c r="K435" s="4"/>
      <c r="L435" s="4"/>
    </row>
    <row r="436" spans="1:12" hidden="1" x14ac:dyDescent="0.2">
      <c r="A436" s="197" t="s">
        <v>26</v>
      </c>
      <c r="B436" s="29"/>
      <c r="C436" s="82"/>
      <c r="D436" s="327">
        <f>B436*C436</f>
        <v>0</v>
      </c>
      <c r="E436" s="328"/>
      <c r="F436" s="4"/>
      <c r="G436" s="4"/>
      <c r="H436" s="4"/>
      <c r="I436" s="4"/>
      <c r="J436" s="4"/>
      <c r="K436" s="4"/>
      <c r="L436" s="4"/>
    </row>
    <row r="437" spans="1:12" hidden="1" x14ac:dyDescent="0.2">
      <c r="A437" s="197" t="s">
        <v>26</v>
      </c>
      <c r="B437" s="29"/>
      <c r="C437" s="82"/>
      <c r="D437" s="327">
        <f>B437*C437</f>
        <v>0</v>
      </c>
      <c r="E437" s="328"/>
      <c r="F437" s="4"/>
      <c r="G437" s="4"/>
      <c r="H437" s="4"/>
      <c r="I437" s="4"/>
      <c r="J437" s="4"/>
      <c r="K437" s="4"/>
      <c r="L437" s="4"/>
    </row>
    <row r="438" spans="1:12" ht="13.5" hidden="1" thickBot="1" x14ac:dyDescent="0.25">
      <c r="A438" s="57" t="s">
        <v>9</v>
      </c>
      <c r="B438" s="64"/>
      <c r="C438" s="65"/>
      <c r="D438" s="329">
        <f>SUM(D436:D437)</f>
        <v>0</v>
      </c>
      <c r="E438" s="330"/>
      <c r="F438" s="4"/>
      <c r="G438" s="4"/>
      <c r="H438" s="4"/>
      <c r="I438" s="4"/>
      <c r="J438" s="4"/>
      <c r="K438" s="4"/>
      <c r="L438" s="4"/>
    </row>
    <row r="439" spans="1:12" ht="14.25" hidden="1" thickTop="1" thickBo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</row>
    <row r="440" spans="1:12" ht="18.75" hidden="1" thickBot="1" x14ac:dyDescent="0.3">
      <c r="A440" s="54" t="s">
        <v>44</v>
      </c>
      <c r="B440" s="4"/>
      <c r="C440" s="4"/>
      <c r="D440" s="4"/>
      <c r="E440" s="124">
        <f>K424+E433+D438</f>
        <v>0</v>
      </c>
      <c r="F440" s="4"/>
      <c r="G440" s="4"/>
      <c r="H440" s="4"/>
      <c r="I440" s="4"/>
      <c r="J440" s="4"/>
      <c r="K440" s="4"/>
      <c r="L440" s="4"/>
    </row>
    <row r="441" spans="1:12" hidden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</row>
    <row r="442" spans="1:12" ht="16.5" hidden="1" thickBot="1" x14ac:dyDescent="0.3">
      <c r="A442" s="67" t="s">
        <v>63</v>
      </c>
      <c r="B442" s="5"/>
      <c r="C442" s="68" t="s">
        <v>62</v>
      </c>
      <c r="D442" s="16"/>
      <c r="E442" s="16"/>
      <c r="F442" s="16"/>
      <c r="G442" s="16"/>
      <c r="H442" s="16"/>
      <c r="I442" s="16"/>
      <c r="J442" s="16"/>
      <c r="K442" s="16"/>
      <c r="L442" s="4"/>
    </row>
    <row r="443" spans="1:12" ht="17.25" hidden="1" thickTop="1" thickBot="1" x14ac:dyDescent="0.3">
      <c r="A443" s="4"/>
      <c r="B443" s="4"/>
      <c r="C443" s="16"/>
      <c r="D443" s="16"/>
      <c r="E443" s="17" t="s">
        <v>12</v>
      </c>
      <c r="F443" s="18"/>
      <c r="G443" s="19"/>
      <c r="H443" s="19"/>
      <c r="I443" s="19"/>
      <c r="J443" s="18"/>
      <c r="K443" s="55"/>
      <c r="L443" s="4"/>
    </row>
    <row r="444" spans="1:12" ht="13.5" hidden="1" thickTop="1" x14ac:dyDescent="0.2">
      <c r="A444" s="4"/>
      <c r="B444" s="4"/>
      <c r="C444" s="323" t="s">
        <v>2</v>
      </c>
      <c r="D444" s="325" t="s">
        <v>52</v>
      </c>
      <c r="E444" s="20" t="s">
        <v>19</v>
      </c>
      <c r="F444" s="21"/>
      <c r="G444" s="308" t="s">
        <v>21</v>
      </c>
      <c r="H444" s="309"/>
      <c r="I444" s="22" t="s">
        <v>20</v>
      </c>
      <c r="J444" s="21"/>
      <c r="K444" s="55"/>
      <c r="L444" s="4"/>
    </row>
    <row r="445" spans="1:12" ht="38.25" hidden="1" x14ac:dyDescent="0.2">
      <c r="A445" s="69" t="s">
        <v>42</v>
      </c>
      <c r="B445" s="70" t="s">
        <v>1</v>
      </c>
      <c r="C445" s="324"/>
      <c r="D445" s="326"/>
      <c r="E445" s="26" t="s">
        <v>17</v>
      </c>
      <c r="F445" s="27" t="s">
        <v>18</v>
      </c>
      <c r="G445" s="28" t="s">
        <v>17</v>
      </c>
      <c r="H445" s="25" t="s">
        <v>18</v>
      </c>
      <c r="I445" s="28" t="s">
        <v>17</v>
      </c>
      <c r="J445" s="25" t="s">
        <v>18</v>
      </c>
      <c r="K445" s="26" t="s">
        <v>0</v>
      </c>
      <c r="L445" s="4"/>
    </row>
    <row r="446" spans="1:12" hidden="1" x14ac:dyDescent="0.2">
      <c r="A446" s="186" t="s">
        <v>4</v>
      </c>
      <c r="B446" s="29"/>
      <c r="C446" s="30"/>
      <c r="D446" s="31"/>
      <c r="E446" s="32"/>
      <c r="F446" s="33"/>
      <c r="G446" s="34"/>
      <c r="H446" s="33"/>
      <c r="I446" s="34"/>
      <c r="J446" s="33"/>
      <c r="K446" s="122">
        <f>IF(C446=0,(B446*1*D446)/1000,IF(C446=" ", (B446*1*D446),(B446*C446*D446)/1000))</f>
        <v>0</v>
      </c>
      <c r="L446" s="4"/>
    </row>
    <row r="447" spans="1:12" hidden="1" x14ac:dyDescent="0.2">
      <c r="A447" s="186" t="s">
        <v>5</v>
      </c>
      <c r="B447" s="42"/>
      <c r="C447" s="41"/>
      <c r="D447" s="41"/>
      <c r="E447" s="43"/>
      <c r="F447" s="44"/>
      <c r="G447" s="45"/>
      <c r="H447" s="46"/>
      <c r="I447" s="45"/>
      <c r="J447" s="46"/>
      <c r="K447" s="122" t="str">
        <f>IF((E447*F447)+(G447*H447)+(I447*J447) =0,"0",(E447*F447)+(G447*H447)+(I447*J447))</f>
        <v>0</v>
      </c>
      <c r="L447" s="4"/>
    </row>
    <row r="448" spans="1:12" hidden="1" x14ac:dyDescent="0.2">
      <c r="A448" s="186" t="s">
        <v>6</v>
      </c>
      <c r="B448" s="29"/>
      <c r="C448" s="41"/>
      <c r="D448" s="41"/>
      <c r="E448" s="43"/>
      <c r="F448" s="44"/>
      <c r="G448" s="45"/>
      <c r="H448" s="46"/>
      <c r="I448" s="45"/>
      <c r="J448" s="46"/>
      <c r="K448" s="122" t="str">
        <f>IF((E448*F448)+(G448*H448)+(I448*J448) =0,"0",(E448*F448)+(G448*H448)+(I448*J448))</f>
        <v>0</v>
      </c>
      <c r="L448" s="4"/>
    </row>
    <row r="449" spans="1:12" hidden="1" x14ac:dyDescent="0.2">
      <c r="A449" s="186" t="s">
        <v>7</v>
      </c>
      <c r="B449" s="29"/>
      <c r="C449" s="30"/>
      <c r="D449" s="52"/>
      <c r="E449" s="71"/>
      <c r="F449" s="38"/>
      <c r="G449" s="42"/>
      <c r="H449" s="38"/>
      <c r="I449" s="42"/>
      <c r="J449" s="38"/>
      <c r="K449" s="122">
        <f>IF(C449=0,(B449*1*D449)/1000,IF(C449=" ", (B449*1*D449),(B449*C449*D449)/1000))</f>
        <v>0</v>
      </c>
      <c r="L449" s="4"/>
    </row>
    <row r="450" spans="1:12" hidden="1" x14ac:dyDescent="0.2">
      <c r="A450" s="186" t="s">
        <v>5</v>
      </c>
      <c r="B450" s="42"/>
      <c r="C450" s="41"/>
      <c r="D450" s="41"/>
      <c r="E450" s="43"/>
      <c r="F450" s="44"/>
      <c r="G450" s="45"/>
      <c r="H450" s="46"/>
      <c r="I450" s="45"/>
      <c r="J450" s="46"/>
      <c r="K450" s="122" t="str">
        <f>IF((E450*F450)+(G450*H450)+(I450*J450) =0,"0",(E450*F450)+(G450*H450)+(I450*J450))</f>
        <v>0</v>
      </c>
      <c r="L450" s="4"/>
    </row>
    <row r="451" spans="1:12" hidden="1" x14ac:dyDescent="0.2">
      <c r="A451" s="186" t="s">
        <v>6</v>
      </c>
      <c r="B451" s="29"/>
      <c r="C451" s="41"/>
      <c r="D451" s="41"/>
      <c r="E451" s="43"/>
      <c r="F451" s="44"/>
      <c r="G451" s="45"/>
      <c r="H451" s="46"/>
      <c r="I451" s="45"/>
      <c r="J451" s="46"/>
      <c r="K451" s="122" t="str">
        <f>IF((E451*F451)+(G451*H451)+(I451*J451) =0,"0",(E451*F451)+(G451*H451)+(I451*J451))</f>
        <v>0</v>
      </c>
      <c r="L451" s="4"/>
    </row>
    <row r="452" spans="1:12" hidden="1" x14ac:dyDescent="0.2">
      <c r="A452" s="186" t="s">
        <v>8</v>
      </c>
      <c r="B452" s="29"/>
      <c r="C452" s="30"/>
      <c r="D452" s="52"/>
      <c r="E452" s="71"/>
      <c r="F452" s="38"/>
      <c r="G452" s="42"/>
      <c r="H452" s="38"/>
      <c r="I452" s="42"/>
      <c r="J452" s="38"/>
      <c r="K452" s="122">
        <f>IF(C452=0,(B452*1*D452)/1000,IF(C452=" ", (B452*1*D452),(B452*C452*D452)/1000))</f>
        <v>0</v>
      </c>
      <c r="L452" s="4"/>
    </row>
    <row r="453" spans="1:12" hidden="1" x14ac:dyDescent="0.2">
      <c r="A453" s="186" t="s">
        <v>5</v>
      </c>
      <c r="B453" s="42"/>
      <c r="C453" s="41"/>
      <c r="D453" s="41"/>
      <c r="E453" s="43"/>
      <c r="F453" s="44"/>
      <c r="G453" s="45"/>
      <c r="H453" s="46"/>
      <c r="I453" s="45"/>
      <c r="J453" s="46"/>
      <c r="K453" s="122" t="str">
        <f>IF((E453*F453)+(G453*H453)+(I453*J453) =0,"0",(E453*F453)+(G453*H453)+(I453*J453))</f>
        <v>0</v>
      </c>
      <c r="L453" s="4"/>
    </row>
    <row r="454" spans="1:12" hidden="1" x14ac:dyDescent="0.2">
      <c r="A454" s="186" t="s">
        <v>6</v>
      </c>
      <c r="B454" s="29"/>
      <c r="C454" s="41"/>
      <c r="D454" s="41"/>
      <c r="E454" s="43"/>
      <c r="F454" s="44"/>
      <c r="G454" s="45"/>
      <c r="H454" s="46"/>
      <c r="I454" s="45"/>
      <c r="J454" s="46"/>
      <c r="K454" s="122" t="str">
        <f>IF((E454*F454)+(G454*H454)+(I454*J454) =0,"0",(E454*F454)+(G454*H454)+(I454*J454))</f>
        <v>0</v>
      </c>
      <c r="L454" s="4"/>
    </row>
    <row r="455" spans="1:12" ht="13.5" hidden="1" thickBot="1" x14ac:dyDescent="0.25">
      <c r="A455" s="72" t="s">
        <v>9</v>
      </c>
      <c r="B455" s="135">
        <f>B446+B448+B449+B451+B452+B454</f>
        <v>0</v>
      </c>
      <c r="C455" s="73"/>
      <c r="D455" s="74"/>
      <c r="E455" s="75"/>
      <c r="F455" s="74"/>
      <c r="G455" s="76"/>
      <c r="H455" s="77"/>
      <c r="I455" s="76"/>
      <c r="J455" s="74"/>
      <c r="K455" s="123">
        <f>SUM(K446:K454)</f>
        <v>0</v>
      </c>
      <c r="L455" s="4"/>
    </row>
    <row r="456" spans="1:12" ht="18.75" hidden="1" thickTop="1" x14ac:dyDescent="0.25">
      <c r="A456" s="54"/>
      <c r="B456" s="4"/>
      <c r="C456" s="4"/>
      <c r="D456" s="4"/>
      <c r="E456" s="61"/>
      <c r="F456" s="4"/>
      <c r="G456" s="4"/>
      <c r="H456" s="4"/>
      <c r="I456" s="4"/>
      <c r="J456" s="4"/>
      <c r="K456" s="4"/>
      <c r="L456" s="4"/>
    </row>
    <row r="457" spans="1:12" ht="15.75" hidden="1" x14ac:dyDescent="0.25">
      <c r="A457" s="5" t="s">
        <v>43</v>
      </c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</row>
    <row r="458" spans="1:12" hidden="1" x14ac:dyDescent="0.2">
      <c r="A458" s="78" t="s">
        <v>36</v>
      </c>
      <c r="B458" s="79"/>
      <c r="C458" s="323" t="s">
        <v>2</v>
      </c>
      <c r="D458" s="323" t="s">
        <v>52</v>
      </c>
      <c r="E458" s="4"/>
      <c r="F458" s="4"/>
      <c r="G458" s="4"/>
      <c r="H458" s="4"/>
      <c r="I458" s="4"/>
      <c r="J458" s="4"/>
      <c r="K458" s="4"/>
      <c r="L458" s="4"/>
    </row>
    <row r="459" spans="1:12" hidden="1" x14ac:dyDescent="0.2">
      <c r="A459" s="160" t="s">
        <v>37</v>
      </c>
      <c r="B459" s="70" t="s">
        <v>1</v>
      </c>
      <c r="C459" s="324"/>
      <c r="D459" s="324"/>
      <c r="E459" s="339" t="s">
        <v>25</v>
      </c>
      <c r="F459" s="332"/>
      <c r="G459" s="4"/>
      <c r="H459" s="4"/>
      <c r="I459" s="4"/>
      <c r="J459" s="4"/>
      <c r="K459" s="4"/>
      <c r="L459" s="4"/>
    </row>
    <row r="460" spans="1:12" hidden="1" x14ac:dyDescent="0.2">
      <c r="A460" s="197" t="s">
        <v>26</v>
      </c>
      <c r="B460" s="29"/>
      <c r="C460" s="56"/>
      <c r="D460" s="30"/>
      <c r="E460" s="327">
        <f>IF(C460=0,(B460*1*D460)/1000,IF(C460=" ",(B460*1*D460)/1000,(B460*C460*D460)/1000))</f>
        <v>0</v>
      </c>
      <c r="F460" s="328"/>
      <c r="G460" s="4"/>
      <c r="H460" s="4"/>
      <c r="I460" s="4"/>
      <c r="J460" s="4"/>
      <c r="K460" s="4"/>
      <c r="L460" s="4"/>
    </row>
    <row r="461" spans="1:12" hidden="1" x14ac:dyDescent="0.2">
      <c r="A461" s="197" t="s">
        <v>26</v>
      </c>
      <c r="B461" s="29"/>
      <c r="C461" s="56"/>
      <c r="D461" s="30"/>
      <c r="E461" s="327">
        <f>IF(C461=0,(B461*1*D461)/1000,IF(C461=" ",(B461*1*D461)/1000,(B461*C461*D461)/1000))</f>
        <v>0</v>
      </c>
      <c r="F461" s="328"/>
      <c r="G461" s="4"/>
      <c r="H461" s="4"/>
      <c r="I461" s="4"/>
      <c r="J461" s="4"/>
      <c r="K461" s="4"/>
      <c r="L461" s="4"/>
    </row>
    <row r="462" spans="1:12" hidden="1" x14ac:dyDescent="0.2">
      <c r="A462" s="197"/>
      <c r="B462" s="29"/>
      <c r="C462" s="56"/>
      <c r="D462" s="30"/>
      <c r="E462" s="327">
        <f>IF(C462=0,(B462*1*D462)/1000,IF(C462=" ",(B462*1*D462)/1000,(B462*C462*D462)/1000))</f>
        <v>0</v>
      </c>
      <c r="F462" s="328"/>
      <c r="G462" s="4"/>
      <c r="H462" s="4"/>
      <c r="I462" s="4"/>
      <c r="J462" s="4"/>
      <c r="K462" s="4"/>
      <c r="L462" s="4"/>
    </row>
    <row r="463" spans="1:12" hidden="1" x14ac:dyDescent="0.2">
      <c r="A463" s="197"/>
      <c r="B463" s="29"/>
      <c r="C463" s="56"/>
      <c r="D463" s="30"/>
      <c r="E463" s="327">
        <f>IF(C463=0,(B463*1*D463)/1000,IF(C463=" ",(B463*1*D463)/1000,(B463*C463*D463)/1000))</f>
        <v>0</v>
      </c>
      <c r="F463" s="328"/>
      <c r="G463" s="4"/>
      <c r="H463" s="4"/>
      <c r="I463" s="4"/>
      <c r="J463" s="4"/>
      <c r="K463" s="4"/>
      <c r="L463" s="4"/>
    </row>
    <row r="464" spans="1:12" ht="13.5" hidden="1" thickBot="1" x14ac:dyDescent="0.25">
      <c r="A464" s="57" t="s">
        <v>9</v>
      </c>
      <c r="B464" s="58" t="s">
        <v>26</v>
      </c>
      <c r="C464" s="59"/>
      <c r="D464" s="60"/>
      <c r="E464" s="329">
        <f>SUM(E460:E463)</f>
        <v>0</v>
      </c>
      <c r="F464" s="330"/>
      <c r="G464" s="4"/>
      <c r="H464" s="4"/>
      <c r="I464" s="4"/>
      <c r="J464" s="4"/>
      <c r="K464" s="4"/>
      <c r="L464" s="4"/>
    </row>
    <row r="465" spans="1:12" ht="13.5" hidden="1" thickTop="1" x14ac:dyDescent="0.2">
      <c r="A465" s="81" t="s">
        <v>39</v>
      </c>
      <c r="B465" s="61"/>
      <c r="C465" s="4"/>
      <c r="D465" s="4"/>
      <c r="E465" s="4"/>
      <c r="F465" s="4"/>
      <c r="G465" s="4"/>
      <c r="H465" s="4"/>
      <c r="I465" s="4"/>
      <c r="J465" s="4"/>
      <c r="K465" s="4"/>
      <c r="L465" s="4"/>
    </row>
    <row r="466" spans="1:12" ht="38.25" hidden="1" x14ac:dyDescent="0.2">
      <c r="A466" s="160" t="s">
        <v>37</v>
      </c>
      <c r="B466" s="62" t="s">
        <v>23</v>
      </c>
      <c r="C466" s="24" t="s">
        <v>24</v>
      </c>
      <c r="D466" s="331" t="s">
        <v>25</v>
      </c>
      <c r="E466" s="332"/>
      <c r="F466" s="4"/>
      <c r="G466" s="4"/>
      <c r="H466" s="4"/>
      <c r="I466" s="4"/>
      <c r="J466" s="4"/>
      <c r="K466" s="4"/>
      <c r="L466" s="4"/>
    </row>
    <row r="467" spans="1:12" hidden="1" x14ac:dyDescent="0.2">
      <c r="A467" s="197" t="s">
        <v>26</v>
      </c>
      <c r="B467" s="29"/>
      <c r="C467" s="82"/>
      <c r="D467" s="327">
        <f>B467*C467</f>
        <v>0</v>
      </c>
      <c r="E467" s="328"/>
      <c r="F467" s="4"/>
      <c r="G467" s="4"/>
      <c r="H467" s="4"/>
      <c r="I467" s="4"/>
      <c r="J467" s="4"/>
      <c r="K467" s="4"/>
      <c r="L467" s="4"/>
    </row>
    <row r="468" spans="1:12" hidden="1" x14ac:dyDescent="0.2">
      <c r="A468" s="197" t="s">
        <v>26</v>
      </c>
      <c r="B468" s="29"/>
      <c r="C468" s="82"/>
      <c r="D468" s="327">
        <f>B468*C468</f>
        <v>0</v>
      </c>
      <c r="E468" s="328"/>
      <c r="F468" s="4"/>
      <c r="G468" s="4"/>
      <c r="H468" s="4"/>
      <c r="I468" s="4"/>
      <c r="J468" s="4"/>
      <c r="K468" s="4"/>
      <c r="L468" s="4"/>
    </row>
    <row r="469" spans="1:12" ht="13.5" hidden="1" thickBot="1" x14ac:dyDescent="0.25">
      <c r="A469" s="57" t="s">
        <v>9</v>
      </c>
      <c r="B469" s="64"/>
      <c r="C469" s="65"/>
      <c r="D469" s="329">
        <f>SUM(D467:D468)</f>
        <v>0</v>
      </c>
      <c r="E469" s="330"/>
      <c r="F469" s="4"/>
      <c r="G469" s="4"/>
      <c r="H469" s="4"/>
      <c r="I469" s="4"/>
      <c r="J469" s="4"/>
      <c r="K469" s="4"/>
      <c r="L469" s="4"/>
    </row>
    <row r="470" spans="1:12" ht="14.25" hidden="1" thickTop="1" thickBo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</row>
    <row r="471" spans="1:12" ht="18.75" hidden="1" thickBot="1" x14ac:dyDescent="0.3">
      <c r="A471" s="54" t="s">
        <v>44</v>
      </c>
      <c r="B471" s="4"/>
      <c r="C471" s="4"/>
      <c r="D471" s="4"/>
      <c r="E471" s="124">
        <f>K455+E464+D469</f>
        <v>0</v>
      </c>
      <c r="F471" s="4"/>
      <c r="G471" s="4"/>
      <c r="H471" s="4"/>
      <c r="I471" s="4"/>
      <c r="J471" s="4"/>
      <c r="K471" s="4"/>
      <c r="L471" s="4"/>
    </row>
    <row r="472" spans="1:12" hidden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</row>
    <row r="473" spans="1:12" ht="16.5" hidden="1" thickBot="1" x14ac:dyDescent="0.3">
      <c r="A473" s="67" t="s">
        <v>63</v>
      </c>
      <c r="B473" s="5"/>
      <c r="C473" s="68" t="s">
        <v>62</v>
      </c>
      <c r="D473" s="16"/>
      <c r="E473" s="16"/>
      <c r="F473" s="16"/>
      <c r="G473" s="16"/>
      <c r="H473" s="16"/>
      <c r="I473" s="16"/>
      <c r="J473" s="16"/>
      <c r="K473" s="16"/>
      <c r="L473" s="4"/>
    </row>
    <row r="474" spans="1:12" ht="17.25" hidden="1" thickTop="1" thickBot="1" x14ac:dyDescent="0.3">
      <c r="A474" s="4"/>
      <c r="B474" s="4"/>
      <c r="C474" s="16"/>
      <c r="D474" s="16"/>
      <c r="E474" s="17" t="s">
        <v>12</v>
      </c>
      <c r="F474" s="18"/>
      <c r="G474" s="19"/>
      <c r="H474" s="19"/>
      <c r="I474" s="19"/>
      <c r="J474" s="18"/>
      <c r="K474" s="55"/>
      <c r="L474" s="4"/>
    </row>
    <row r="475" spans="1:12" ht="13.5" hidden="1" thickTop="1" x14ac:dyDescent="0.2">
      <c r="A475" s="4"/>
      <c r="B475" s="4"/>
      <c r="C475" s="323" t="s">
        <v>2</v>
      </c>
      <c r="D475" s="325" t="s">
        <v>52</v>
      </c>
      <c r="E475" s="20" t="s">
        <v>19</v>
      </c>
      <c r="F475" s="21"/>
      <c r="G475" s="308" t="s">
        <v>21</v>
      </c>
      <c r="H475" s="309"/>
      <c r="I475" s="22" t="s">
        <v>20</v>
      </c>
      <c r="J475" s="21"/>
      <c r="K475" s="55"/>
      <c r="L475" s="4"/>
    </row>
    <row r="476" spans="1:12" ht="38.25" hidden="1" x14ac:dyDescent="0.2">
      <c r="A476" s="69" t="s">
        <v>42</v>
      </c>
      <c r="B476" s="70" t="s">
        <v>1</v>
      </c>
      <c r="C476" s="324"/>
      <c r="D476" s="326"/>
      <c r="E476" s="26" t="s">
        <v>17</v>
      </c>
      <c r="F476" s="27" t="s">
        <v>18</v>
      </c>
      <c r="G476" s="28" t="s">
        <v>17</v>
      </c>
      <c r="H476" s="25" t="s">
        <v>18</v>
      </c>
      <c r="I476" s="28" t="s">
        <v>17</v>
      </c>
      <c r="J476" s="25" t="s">
        <v>18</v>
      </c>
      <c r="K476" s="26" t="s">
        <v>0</v>
      </c>
      <c r="L476" s="4"/>
    </row>
    <row r="477" spans="1:12" hidden="1" x14ac:dyDescent="0.2">
      <c r="A477" s="186" t="s">
        <v>4</v>
      </c>
      <c r="B477" s="29"/>
      <c r="C477" s="30"/>
      <c r="D477" s="31"/>
      <c r="E477" s="32"/>
      <c r="F477" s="33"/>
      <c r="G477" s="34"/>
      <c r="H477" s="33"/>
      <c r="I477" s="34"/>
      <c r="J477" s="33"/>
      <c r="K477" s="122">
        <f>IF(C477=0,(B477*1*D477)/1000,IF(C477=" ", (B477*1*D477),(B477*C477*D477)/1000))</f>
        <v>0</v>
      </c>
      <c r="L477" s="4"/>
    </row>
    <row r="478" spans="1:12" hidden="1" x14ac:dyDescent="0.2">
      <c r="A478" s="186" t="s">
        <v>5</v>
      </c>
      <c r="B478" s="42"/>
      <c r="C478" s="41"/>
      <c r="D478" s="41"/>
      <c r="E478" s="43"/>
      <c r="F478" s="44"/>
      <c r="G478" s="45"/>
      <c r="H478" s="46"/>
      <c r="I478" s="45"/>
      <c r="J478" s="46"/>
      <c r="K478" s="122" t="str">
        <f>IF((E478*F478)+(G478*H478)+(I478*J478) =0,"0",(E478*F478)+(G478*H478)+(I478*J478))</f>
        <v>0</v>
      </c>
      <c r="L478" s="4"/>
    </row>
    <row r="479" spans="1:12" hidden="1" x14ac:dyDescent="0.2">
      <c r="A479" s="186" t="s">
        <v>6</v>
      </c>
      <c r="B479" s="29"/>
      <c r="C479" s="41"/>
      <c r="D479" s="41"/>
      <c r="E479" s="43"/>
      <c r="F479" s="44"/>
      <c r="G479" s="45"/>
      <c r="H479" s="46"/>
      <c r="I479" s="45"/>
      <c r="J479" s="46"/>
      <c r="K479" s="122" t="str">
        <f>IF((E479*F479)+(G479*H479)+(I479*J479) =0,"0",(E479*F479)+(G479*H479)+(I479*J479))</f>
        <v>0</v>
      </c>
      <c r="L479" s="4"/>
    </row>
    <row r="480" spans="1:12" hidden="1" x14ac:dyDescent="0.2">
      <c r="A480" s="186" t="s">
        <v>7</v>
      </c>
      <c r="B480" s="29"/>
      <c r="C480" s="30"/>
      <c r="D480" s="52"/>
      <c r="E480" s="71"/>
      <c r="F480" s="38"/>
      <c r="G480" s="42"/>
      <c r="H480" s="38"/>
      <c r="I480" s="42"/>
      <c r="J480" s="38"/>
      <c r="K480" s="122">
        <f>IF(C480=0,(B480*1*D480)/1000,IF(C480=" ", (B480*1*D480),(B480*C480*D480)/1000))</f>
        <v>0</v>
      </c>
      <c r="L480" s="4"/>
    </row>
    <row r="481" spans="1:12" hidden="1" x14ac:dyDescent="0.2">
      <c r="A481" s="186" t="s">
        <v>5</v>
      </c>
      <c r="B481" s="42"/>
      <c r="C481" s="41"/>
      <c r="D481" s="41"/>
      <c r="E481" s="43"/>
      <c r="F481" s="44"/>
      <c r="G481" s="45"/>
      <c r="H481" s="46"/>
      <c r="I481" s="45"/>
      <c r="J481" s="46"/>
      <c r="K481" s="122" t="str">
        <f>IF((E481*F481)+(G481*H481)+(I481*J481) =0,"0",(E481*F481)+(G481*H481)+(I481*J481))</f>
        <v>0</v>
      </c>
      <c r="L481" s="4"/>
    </row>
    <row r="482" spans="1:12" hidden="1" x14ac:dyDescent="0.2">
      <c r="A482" s="186" t="s">
        <v>6</v>
      </c>
      <c r="B482" s="29"/>
      <c r="C482" s="41"/>
      <c r="D482" s="41"/>
      <c r="E482" s="43"/>
      <c r="F482" s="44"/>
      <c r="G482" s="45"/>
      <c r="H482" s="46"/>
      <c r="I482" s="45"/>
      <c r="J482" s="46"/>
      <c r="K482" s="122" t="str">
        <f>IF((E482*F482)+(G482*H482)+(I482*J482) =0,"0",(E482*F482)+(G482*H482)+(I482*J482))</f>
        <v>0</v>
      </c>
      <c r="L482" s="4"/>
    </row>
    <row r="483" spans="1:12" hidden="1" x14ac:dyDescent="0.2">
      <c r="A483" s="186" t="s">
        <v>8</v>
      </c>
      <c r="B483" s="29"/>
      <c r="C483" s="30"/>
      <c r="D483" s="52"/>
      <c r="E483" s="71"/>
      <c r="F483" s="38"/>
      <c r="G483" s="42"/>
      <c r="H483" s="38"/>
      <c r="I483" s="42"/>
      <c r="J483" s="38"/>
      <c r="K483" s="122">
        <f>IF(C483=0,(B483*1*D483)/1000,IF(C483=" ", (B483*1*D483),(B483*C483*D483)/1000))</f>
        <v>0</v>
      </c>
      <c r="L483" s="4"/>
    </row>
    <row r="484" spans="1:12" hidden="1" x14ac:dyDescent="0.2">
      <c r="A484" s="186" t="s">
        <v>5</v>
      </c>
      <c r="B484" s="42"/>
      <c r="C484" s="41"/>
      <c r="D484" s="41"/>
      <c r="E484" s="43"/>
      <c r="F484" s="44"/>
      <c r="G484" s="45"/>
      <c r="H484" s="46"/>
      <c r="I484" s="45"/>
      <c r="J484" s="46"/>
      <c r="K484" s="122" t="str">
        <f>IF((E484*F484)+(G484*H484)+(I484*J484) =0,"0",(E484*F484)+(G484*H484)+(I484*J484))</f>
        <v>0</v>
      </c>
      <c r="L484" s="4"/>
    </row>
    <row r="485" spans="1:12" hidden="1" x14ac:dyDescent="0.2">
      <c r="A485" s="186" t="s">
        <v>6</v>
      </c>
      <c r="B485" s="29"/>
      <c r="C485" s="41"/>
      <c r="D485" s="41"/>
      <c r="E485" s="43"/>
      <c r="F485" s="44"/>
      <c r="G485" s="45"/>
      <c r="H485" s="46"/>
      <c r="I485" s="45"/>
      <c r="J485" s="46"/>
      <c r="K485" s="122" t="str">
        <f>IF((E485*F485)+(G485*H485)+(I485*J485) =0,"0",(E485*F485)+(G485*H485)+(I485*J485))</f>
        <v>0</v>
      </c>
      <c r="L485" s="4"/>
    </row>
    <row r="486" spans="1:12" ht="13.5" hidden="1" thickBot="1" x14ac:dyDescent="0.25">
      <c r="A486" s="72" t="s">
        <v>9</v>
      </c>
      <c r="B486" s="135">
        <f>B477+B479+B480+B482+B483+B485</f>
        <v>0</v>
      </c>
      <c r="C486" s="73"/>
      <c r="D486" s="74"/>
      <c r="E486" s="75"/>
      <c r="F486" s="74"/>
      <c r="G486" s="76"/>
      <c r="H486" s="77"/>
      <c r="I486" s="76"/>
      <c r="J486" s="74"/>
      <c r="K486" s="123">
        <f>SUM(K477:K485)</f>
        <v>0</v>
      </c>
      <c r="L486" s="4"/>
    </row>
    <row r="487" spans="1:12" ht="18.75" hidden="1" thickTop="1" x14ac:dyDescent="0.25">
      <c r="A487" s="54"/>
      <c r="B487" s="4"/>
      <c r="C487" s="4"/>
      <c r="D487" s="4"/>
      <c r="E487" s="61"/>
      <c r="F487" s="4"/>
      <c r="G487" s="4"/>
      <c r="H487" s="4"/>
      <c r="I487" s="4"/>
      <c r="J487" s="4"/>
      <c r="K487" s="4"/>
      <c r="L487" s="4"/>
    </row>
    <row r="488" spans="1:12" ht="15.75" hidden="1" x14ac:dyDescent="0.25">
      <c r="A488" s="5" t="s">
        <v>43</v>
      </c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</row>
    <row r="489" spans="1:12" hidden="1" x14ac:dyDescent="0.2">
      <c r="A489" s="78" t="s">
        <v>36</v>
      </c>
      <c r="B489" s="79"/>
      <c r="C489" s="323" t="s">
        <v>2</v>
      </c>
      <c r="D489" s="323" t="s">
        <v>52</v>
      </c>
      <c r="E489" s="4"/>
      <c r="F489" s="4"/>
      <c r="G489" s="4"/>
      <c r="H489" s="4"/>
      <c r="I489" s="4"/>
      <c r="J489" s="4"/>
      <c r="K489" s="4"/>
      <c r="L489" s="4"/>
    </row>
    <row r="490" spans="1:12" hidden="1" x14ac:dyDescent="0.2">
      <c r="A490" s="160" t="s">
        <v>37</v>
      </c>
      <c r="B490" s="70" t="s">
        <v>1</v>
      </c>
      <c r="C490" s="324"/>
      <c r="D490" s="324"/>
      <c r="E490" s="339" t="s">
        <v>25</v>
      </c>
      <c r="F490" s="332"/>
      <c r="G490" s="4"/>
      <c r="H490" s="4"/>
      <c r="I490" s="4"/>
      <c r="J490" s="4"/>
      <c r="K490" s="4"/>
      <c r="L490" s="4"/>
    </row>
    <row r="491" spans="1:12" hidden="1" x14ac:dyDescent="0.2">
      <c r="A491" s="197" t="s">
        <v>26</v>
      </c>
      <c r="B491" s="29"/>
      <c r="C491" s="56"/>
      <c r="D491" s="30"/>
      <c r="E491" s="327">
        <f>IF(C491=0,(B491*1*D491)/1000,IF(C491=" ",(B491*1*D491)/1000,(B491*C491*D491)/1000))</f>
        <v>0</v>
      </c>
      <c r="F491" s="328"/>
      <c r="G491" s="4"/>
      <c r="H491" s="4"/>
      <c r="I491" s="4"/>
      <c r="J491" s="4"/>
      <c r="K491" s="4"/>
      <c r="L491" s="4"/>
    </row>
    <row r="492" spans="1:12" hidden="1" x14ac:dyDescent="0.2">
      <c r="A492" s="197" t="s">
        <v>26</v>
      </c>
      <c r="B492" s="29"/>
      <c r="C492" s="56"/>
      <c r="D492" s="30"/>
      <c r="E492" s="327">
        <f>IF(C492=0,(B492*1*D492)/1000,IF(C492=" ",(B492*1*D492)/1000,(B492*C492*D492)/1000))</f>
        <v>0</v>
      </c>
      <c r="F492" s="328"/>
      <c r="G492" s="4"/>
      <c r="H492" s="4"/>
      <c r="I492" s="4"/>
      <c r="J492" s="4"/>
      <c r="K492" s="4"/>
      <c r="L492" s="4"/>
    </row>
    <row r="493" spans="1:12" hidden="1" x14ac:dyDescent="0.2">
      <c r="A493" s="197"/>
      <c r="B493" s="29"/>
      <c r="C493" s="56"/>
      <c r="D493" s="30"/>
      <c r="E493" s="327">
        <f>IF(C493=0,(B493*1*D493)/1000,IF(C493=" ",(B493*1*D493)/1000,(B493*C493*D493)/1000))</f>
        <v>0</v>
      </c>
      <c r="F493" s="328"/>
      <c r="G493" s="4"/>
      <c r="H493" s="4"/>
      <c r="I493" s="4"/>
      <c r="J493" s="4"/>
      <c r="K493" s="4"/>
      <c r="L493" s="4"/>
    </row>
    <row r="494" spans="1:12" hidden="1" x14ac:dyDescent="0.2">
      <c r="A494" s="197"/>
      <c r="B494" s="29"/>
      <c r="C494" s="56"/>
      <c r="D494" s="30"/>
      <c r="E494" s="327">
        <f>IF(C494=0,(B494*1*D494)/1000,IF(C494=" ",(B494*1*D494)/1000,(B494*C494*D494)/1000))</f>
        <v>0</v>
      </c>
      <c r="F494" s="328"/>
      <c r="G494" s="4"/>
      <c r="H494" s="4"/>
      <c r="I494" s="4"/>
      <c r="J494" s="4"/>
      <c r="K494" s="4"/>
      <c r="L494" s="4"/>
    </row>
    <row r="495" spans="1:12" ht="13.5" hidden="1" thickBot="1" x14ac:dyDescent="0.25">
      <c r="A495" s="57" t="s">
        <v>9</v>
      </c>
      <c r="B495" s="58" t="s">
        <v>26</v>
      </c>
      <c r="C495" s="59"/>
      <c r="D495" s="60"/>
      <c r="E495" s="329">
        <f>SUM(E491:E494)</f>
        <v>0</v>
      </c>
      <c r="F495" s="330"/>
      <c r="G495" s="4"/>
      <c r="H495" s="4"/>
      <c r="I495" s="4"/>
      <c r="J495" s="4"/>
      <c r="K495" s="4"/>
      <c r="L495" s="4"/>
    </row>
    <row r="496" spans="1:12" ht="13.5" hidden="1" thickTop="1" x14ac:dyDescent="0.2">
      <c r="A496" s="81" t="s">
        <v>39</v>
      </c>
      <c r="B496" s="61"/>
      <c r="C496" s="4"/>
      <c r="D496" s="4"/>
      <c r="E496" s="4"/>
      <c r="F496" s="4"/>
      <c r="G496" s="4"/>
      <c r="H496" s="4"/>
      <c r="I496" s="4"/>
      <c r="J496" s="4"/>
      <c r="K496" s="4"/>
      <c r="L496" s="4"/>
    </row>
    <row r="497" spans="1:12" ht="38.25" hidden="1" x14ac:dyDescent="0.2">
      <c r="A497" s="160" t="s">
        <v>37</v>
      </c>
      <c r="B497" s="62" t="s">
        <v>23</v>
      </c>
      <c r="C497" s="24" t="s">
        <v>24</v>
      </c>
      <c r="D497" s="331" t="s">
        <v>25</v>
      </c>
      <c r="E497" s="332"/>
      <c r="F497" s="4"/>
      <c r="G497" s="4"/>
      <c r="H497" s="4"/>
      <c r="I497" s="4"/>
      <c r="J497" s="4"/>
      <c r="K497" s="4"/>
      <c r="L497" s="4"/>
    </row>
    <row r="498" spans="1:12" hidden="1" x14ac:dyDescent="0.2">
      <c r="A498" s="197" t="s">
        <v>26</v>
      </c>
      <c r="B498" s="29"/>
      <c r="C498" s="82"/>
      <c r="D498" s="327">
        <f>B498*C498</f>
        <v>0</v>
      </c>
      <c r="E498" s="328"/>
      <c r="F498" s="4"/>
      <c r="G498" s="4"/>
      <c r="H498" s="4"/>
      <c r="I498" s="4"/>
      <c r="J498" s="4"/>
      <c r="K498" s="4"/>
      <c r="L498" s="4"/>
    </row>
    <row r="499" spans="1:12" hidden="1" x14ac:dyDescent="0.2">
      <c r="A499" s="197" t="s">
        <v>26</v>
      </c>
      <c r="B499" s="29"/>
      <c r="C499" s="82"/>
      <c r="D499" s="327">
        <f>B499*C499</f>
        <v>0</v>
      </c>
      <c r="E499" s="328"/>
      <c r="F499" s="4"/>
      <c r="G499" s="4"/>
      <c r="H499" s="4"/>
      <c r="I499" s="4"/>
      <c r="J499" s="4"/>
      <c r="K499" s="4"/>
      <c r="L499" s="4"/>
    </row>
    <row r="500" spans="1:12" ht="13.5" hidden="1" thickBot="1" x14ac:dyDescent="0.25">
      <c r="A500" s="57" t="s">
        <v>9</v>
      </c>
      <c r="B500" s="64"/>
      <c r="C500" s="65"/>
      <c r="D500" s="329">
        <f>SUM(D498:D499)</f>
        <v>0</v>
      </c>
      <c r="E500" s="330"/>
      <c r="F500" s="4"/>
      <c r="G500" s="4"/>
      <c r="H500" s="4"/>
      <c r="I500" s="4"/>
      <c r="J500" s="4"/>
      <c r="K500" s="4"/>
      <c r="L500" s="4"/>
    </row>
    <row r="501" spans="1:12" ht="14.25" hidden="1" thickTop="1" thickBo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</row>
    <row r="502" spans="1:12" ht="18.75" hidden="1" thickBot="1" x14ac:dyDescent="0.3">
      <c r="A502" s="54" t="s">
        <v>44</v>
      </c>
      <c r="B502" s="4"/>
      <c r="C502" s="4"/>
      <c r="D502" s="4"/>
      <c r="E502" s="124">
        <f>K486+E495+D500</f>
        <v>0</v>
      </c>
      <c r="F502" s="4"/>
      <c r="G502" s="4"/>
      <c r="H502" s="4"/>
      <c r="I502" s="4"/>
      <c r="J502" s="4"/>
      <c r="K502" s="4"/>
      <c r="L502" s="4"/>
    </row>
    <row r="503" spans="1:12" ht="13.5" hidden="1" thickBo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</row>
    <row r="504" spans="1:12" ht="18.75" hidden="1" thickBot="1" x14ac:dyDescent="0.3">
      <c r="A504" s="54" t="s">
        <v>45</v>
      </c>
      <c r="B504" s="4"/>
      <c r="C504" s="4"/>
      <c r="D504" s="4"/>
      <c r="E504" s="124">
        <f>E161+E192+E223+E254+E285+E316+E347+E378+E409+E440+E471+E502</f>
        <v>0</v>
      </c>
      <c r="F504" s="4"/>
      <c r="G504" s="4"/>
      <c r="H504" s="4"/>
      <c r="I504" s="4"/>
      <c r="J504" s="4"/>
      <c r="K504" s="4"/>
      <c r="L504" s="4"/>
    </row>
    <row r="505" spans="1:12" ht="18.75" hidden="1" thickBot="1" x14ac:dyDescent="0.3">
      <c r="A505" s="5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</row>
    <row r="506" spans="1:12" ht="18.75" hidden="1" thickBot="1" x14ac:dyDescent="0.3">
      <c r="A506" s="54" t="s">
        <v>46</v>
      </c>
      <c r="B506" s="4"/>
      <c r="C506" s="4"/>
      <c r="D506" s="4"/>
      <c r="E506" s="124">
        <f>B144+B176+B207+B238+B269+B300+B331+B362+B393+B424+B455+B486</f>
        <v>0</v>
      </c>
      <c r="F506" s="4"/>
      <c r="G506" s="4"/>
      <c r="H506" s="4"/>
      <c r="I506" s="4"/>
      <c r="J506" s="4"/>
      <c r="K506" s="4"/>
      <c r="L506" s="4"/>
    </row>
    <row r="507" spans="1:12" hidden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</row>
    <row r="508" spans="1:12" ht="15.75" hidden="1" x14ac:dyDescent="0.25">
      <c r="A508" s="5" t="s">
        <v>48</v>
      </c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</row>
    <row r="509" spans="1:12" hidden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</row>
    <row r="510" spans="1:12" ht="15.75" hidden="1" x14ac:dyDescent="0.25">
      <c r="A510" s="86" t="s">
        <v>64</v>
      </c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</row>
    <row r="511" spans="1:12" hidden="1" x14ac:dyDescent="0.2">
      <c r="A511" s="160" t="s">
        <v>41</v>
      </c>
      <c r="B511" s="24" t="s">
        <v>1</v>
      </c>
      <c r="C511" s="87"/>
      <c r="D511" s="24" t="s">
        <v>3</v>
      </c>
      <c r="E511" s="331" t="s">
        <v>0</v>
      </c>
      <c r="F511" s="332"/>
      <c r="G511" s="4"/>
      <c r="H511" s="4"/>
      <c r="I511" s="4"/>
      <c r="J511" s="4"/>
      <c r="K511" s="4"/>
      <c r="L511" s="4"/>
    </row>
    <row r="512" spans="1:12" hidden="1" x14ac:dyDescent="0.2">
      <c r="A512" s="197" t="s">
        <v>4</v>
      </c>
      <c r="B512" s="29"/>
      <c r="C512" s="88"/>
      <c r="D512" s="30"/>
      <c r="E512" s="327">
        <f>IF(C512=0,(B512*1*D512)/1000,IF(C512=" ",(B512*1*D512)/1000,(B512*C512*D512)/1000))</f>
        <v>0</v>
      </c>
      <c r="F512" s="328"/>
      <c r="G512" s="4"/>
      <c r="H512" s="4"/>
      <c r="I512" s="4"/>
      <c r="J512" s="4"/>
      <c r="K512" s="4"/>
      <c r="L512" s="4"/>
    </row>
    <row r="513" spans="1:12" hidden="1" x14ac:dyDescent="0.2">
      <c r="A513" s="197" t="s">
        <v>7</v>
      </c>
      <c r="B513" s="29"/>
      <c r="C513" s="88"/>
      <c r="D513" s="30"/>
      <c r="E513" s="327">
        <f>IF(C513=0,(B513*1*D513)/1000,IF(C513=" ",(B513*1*D513)/1000,(B513*C513*D513)/1000))</f>
        <v>0</v>
      </c>
      <c r="F513" s="328"/>
      <c r="G513" s="4"/>
      <c r="H513" s="4"/>
      <c r="I513" s="4"/>
      <c r="J513" s="4"/>
      <c r="K513" s="4"/>
      <c r="L513" s="4"/>
    </row>
    <row r="514" spans="1:12" hidden="1" x14ac:dyDescent="0.2">
      <c r="A514" s="197" t="s">
        <v>8</v>
      </c>
      <c r="B514" s="29"/>
      <c r="C514" s="88"/>
      <c r="D514" s="30"/>
      <c r="E514" s="327">
        <f>IF(C514=0,(B514*1*D514)/1000,IF(C514=" ",(B514*1*D514)/1000,(B514*C514*D514)/1000))</f>
        <v>0</v>
      </c>
      <c r="F514" s="328"/>
      <c r="G514" s="4"/>
      <c r="H514" s="4"/>
      <c r="I514" s="4"/>
      <c r="J514" s="4"/>
      <c r="K514" s="4"/>
      <c r="L514" s="4"/>
    </row>
    <row r="515" spans="1:12" ht="13.5" hidden="1" thickBot="1" x14ac:dyDescent="0.25">
      <c r="A515" s="57" t="s">
        <v>9</v>
      </c>
      <c r="B515" s="135">
        <f>SUM(B512:B514)</f>
        <v>0</v>
      </c>
      <c r="C515" s="89"/>
      <c r="D515" s="60"/>
      <c r="E515" s="329">
        <f>SUM(E512:E514)</f>
        <v>0</v>
      </c>
      <c r="F515" s="330"/>
      <c r="G515" s="4"/>
      <c r="H515" s="4"/>
      <c r="I515" s="4"/>
      <c r="J515" s="4"/>
      <c r="K515" s="4"/>
      <c r="L515" s="4"/>
    </row>
    <row r="516" spans="1:12" ht="13.5" hidden="1" thickTop="1" x14ac:dyDescent="0.2">
      <c r="A516" s="4"/>
      <c r="B516" s="61"/>
      <c r="C516" s="4"/>
      <c r="D516" s="4"/>
      <c r="E516" s="4"/>
      <c r="F516" s="4"/>
      <c r="G516" s="4"/>
      <c r="H516" s="4"/>
      <c r="I516" s="4"/>
      <c r="J516" s="4"/>
      <c r="K516" s="4"/>
      <c r="L516" s="4"/>
    </row>
    <row r="517" spans="1:12" ht="15.75" hidden="1" x14ac:dyDescent="0.25">
      <c r="A517" s="86" t="s">
        <v>64</v>
      </c>
      <c r="B517" s="61"/>
      <c r="C517" s="4"/>
      <c r="D517" s="4"/>
      <c r="E517" s="4"/>
      <c r="F517" s="4"/>
      <c r="G517" s="4"/>
      <c r="H517" s="4"/>
      <c r="I517" s="4"/>
      <c r="J517" s="4"/>
      <c r="K517" s="4"/>
      <c r="L517" s="4"/>
    </row>
    <row r="518" spans="1:12" hidden="1" x14ac:dyDescent="0.2">
      <c r="A518" s="160" t="s">
        <v>41</v>
      </c>
      <c r="B518" s="90" t="s">
        <v>1</v>
      </c>
      <c r="C518" s="87"/>
      <c r="D518" s="24" t="s">
        <v>3</v>
      </c>
      <c r="E518" s="331" t="s">
        <v>0</v>
      </c>
      <c r="F518" s="332"/>
      <c r="G518" s="4"/>
      <c r="H518" s="4"/>
      <c r="I518" s="4"/>
      <c r="J518" s="4"/>
      <c r="K518" s="4"/>
      <c r="L518" s="4"/>
    </row>
    <row r="519" spans="1:12" hidden="1" x14ac:dyDescent="0.2">
      <c r="A519" s="197" t="s">
        <v>4</v>
      </c>
      <c r="B519" s="29"/>
      <c r="C519" s="88"/>
      <c r="D519" s="30"/>
      <c r="E519" s="327">
        <f>IF(C519=0,(B519*1*D519)/1000,IF(C519=" ",(B519*1*D519)/1000,(B519*C519*D519)/1000))</f>
        <v>0</v>
      </c>
      <c r="F519" s="328"/>
      <c r="G519" s="4"/>
      <c r="H519" s="4"/>
      <c r="I519" s="4"/>
      <c r="J519" s="4"/>
      <c r="K519" s="4"/>
      <c r="L519" s="4"/>
    </row>
    <row r="520" spans="1:12" hidden="1" x14ac:dyDescent="0.2">
      <c r="A520" s="197" t="s">
        <v>7</v>
      </c>
      <c r="B520" s="29"/>
      <c r="C520" s="88"/>
      <c r="D520" s="30"/>
      <c r="E520" s="327">
        <f>IF(C520=0,(B520*1*D520)/1000,IF(C520=" ",(B520*1*D520)/1000,(B520*C520*D520)/1000))</f>
        <v>0</v>
      </c>
      <c r="F520" s="328"/>
      <c r="G520" s="4"/>
      <c r="H520" s="4"/>
      <c r="I520" s="4"/>
      <c r="J520" s="4"/>
      <c r="K520" s="4"/>
      <c r="L520" s="4"/>
    </row>
    <row r="521" spans="1:12" hidden="1" x14ac:dyDescent="0.2">
      <c r="A521" s="197" t="s">
        <v>8</v>
      </c>
      <c r="B521" s="29"/>
      <c r="C521" s="88"/>
      <c r="D521" s="30"/>
      <c r="E521" s="327">
        <f>IF(C521=0,(B521*1*D521)/1000,IF(C521=" ",(B521*1*D521)/1000,(B521*C521*D521)/1000))</f>
        <v>0</v>
      </c>
      <c r="F521" s="328"/>
      <c r="G521" s="4"/>
      <c r="H521" s="4"/>
      <c r="I521" s="4"/>
      <c r="J521" s="4"/>
      <c r="K521" s="4"/>
      <c r="L521" s="4"/>
    </row>
    <row r="522" spans="1:12" ht="13.5" hidden="1" thickBot="1" x14ac:dyDescent="0.25">
      <c r="A522" s="57" t="s">
        <v>9</v>
      </c>
      <c r="B522" s="135">
        <f>SUM(B519:B521)</f>
        <v>0</v>
      </c>
      <c r="C522" s="59"/>
      <c r="D522" s="60"/>
      <c r="E522" s="329">
        <f>SUM(E519:E521)</f>
        <v>0</v>
      </c>
      <c r="F522" s="330"/>
      <c r="G522" s="4"/>
      <c r="H522" s="4"/>
      <c r="I522" s="4"/>
      <c r="J522" s="4"/>
      <c r="K522" s="4"/>
      <c r="L522" s="4"/>
    </row>
    <row r="523" spans="1:12" ht="13.5" hidden="1" thickTop="1" x14ac:dyDescent="0.2">
      <c r="A523" s="4"/>
      <c r="B523" s="61"/>
      <c r="C523" s="4"/>
      <c r="D523" s="4"/>
      <c r="E523" s="4"/>
      <c r="F523" s="4"/>
      <c r="G523" s="4"/>
      <c r="H523" s="4"/>
      <c r="I523" s="4"/>
      <c r="J523" s="4"/>
      <c r="K523" s="4"/>
      <c r="L523" s="4"/>
    </row>
    <row r="524" spans="1:12" ht="15.75" hidden="1" x14ac:dyDescent="0.25">
      <c r="A524" s="86" t="s">
        <v>64</v>
      </c>
      <c r="B524" s="61"/>
      <c r="C524" s="4"/>
      <c r="D524" s="4"/>
      <c r="E524" s="4"/>
      <c r="F524" s="4"/>
      <c r="G524" s="4"/>
      <c r="H524" s="4"/>
      <c r="I524" s="4"/>
      <c r="J524" s="4"/>
      <c r="K524" s="4"/>
      <c r="L524" s="4"/>
    </row>
    <row r="525" spans="1:12" hidden="1" x14ac:dyDescent="0.2">
      <c r="A525" s="160" t="s">
        <v>41</v>
      </c>
      <c r="B525" s="90" t="s">
        <v>1</v>
      </c>
      <c r="C525" s="87"/>
      <c r="D525" s="24" t="s">
        <v>3</v>
      </c>
      <c r="E525" s="331" t="s">
        <v>0</v>
      </c>
      <c r="F525" s="332"/>
      <c r="G525" s="4"/>
      <c r="H525" s="4"/>
      <c r="I525" s="4"/>
      <c r="J525" s="4"/>
      <c r="K525" s="4"/>
      <c r="L525" s="4"/>
    </row>
    <row r="526" spans="1:12" hidden="1" x14ac:dyDescent="0.2">
      <c r="A526" s="197" t="s">
        <v>4</v>
      </c>
      <c r="B526" s="29"/>
      <c r="C526" s="88"/>
      <c r="D526" s="30"/>
      <c r="E526" s="327">
        <f>IF(C526=0,(B526*1*D526)/1000,IF(C526=" ",(B526*1*D526)/1000,(B526*C526*D526)/1000))</f>
        <v>0</v>
      </c>
      <c r="F526" s="328"/>
      <c r="G526" s="4"/>
      <c r="H526" s="4"/>
      <c r="I526" s="4"/>
      <c r="J526" s="4"/>
      <c r="K526" s="4"/>
      <c r="L526" s="4"/>
    </row>
    <row r="527" spans="1:12" hidden="1" x14ac:dyDescent="0.2">
      <c r="A527" s="197" t="s">
        <v>7</v>
      </c>
      <c r="B527" s="29"/>
      <c r="C527" s="88"/>
      <c r="D527" s="30"/>
      <c r="E527" s="327">
        <f>IF(C527=0,(B527*1*D527)/1000,IF(C527=" ",(B527*1*D527)/1000,(B527*C527*D527)/1000))</f>
        <v>0</v>
      </c>
      <c r="F527" s="328"/>
      <c r="G527" s="4"/>
      <c r="H527" s="4"/>
      <c r="I527" s="4"/>
      <c r="J527" s="4"/>
      <c r="K527" s="4"/>
      <c r="L527" s="4"/>
    </row>
    <row r="528" spans="1:12" hidden="1" x14ac:dyDescent="0.2">
      <c r="A528" s="197" t="s">
        <v>8</v>
      </c>
      <c r="B528" s="29"/>
      <c r="C528" s="88"/>
      <c r="D528" s="30"/>
      <c r="E528" s="327">
        <f>IF(C528=0,(B528*1*D528)/1000,IF(C528=" ",(B528*1*D528)/1000,(B528*C528*D528)/1000))</f>
        <v>0</v>
      </c>
      <c r="F528" s="328"/>
      <c r="G528" s="4"/>
      <c r="H528" s="4"/>
      <c r="I528" s="4"/>
      <c r="J528" s="4"/>
      <c r="K528" s="4"/>
      <c r="L528" s="4"/>
    </row>
    <row r="529" spans="1:12" ht="13.5" hidden="1" thickBot="1" x14ac:dyDescent="0.25">
      <c r="A529" s="57" t="s">
        <v>9</v>
      </c>
      <c r="B529" s="135">
        <f>SUM(B526:B528)</f>
        <v>0</v>
      </c>
      <c r="C529" s="59"/>
      <c r="D529" s="60"/>
      <c r="E529" s="329">
        <f>SUM(E526:E528)</f>
        <v>0</v>
      </c>
      <c r="F529" s="330"/>
      <c r="G529" s="4"/>
      <c r="H529" s="4"/>
      <c r="I529" s="4"/>
      <c r="J529" s="4"/>
      <c r="K529" s="4"/>
      <c r="L529" s="4"/>
    </row>
    <row r="530" spans="1:12" ht="14.25" hidden="1" thickTop="1" thickBo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</row>
    <row r="531" spans="1:12" ht="18.75" hidden="1" thickBot="1" x14ac:dyDescent="0.3">
      <c r="A531" s="54" t="s">
        <v>49</v>
      </c>
      <c r="B531" s="4"/>
      <c r="C531" s="4"/>
      <c r="D531" s="4"/>
      <c r="E531" s="124">
        <f>E515+E522+E529</f>
        <v>0</v>
      </c>
      <c r="F531" s="4"/>
      <c r="G531" s="4"/>
      <c r="H531" s="4"/>
      <c r="I531" s="4"/>
      <c r="J531" s="4"/>
      <c r="K531" s="4"/>
      <c r="L531" s="4"/>
    </row>
    <row r="532" spans="1:12" ht="18.75" hidden="1" thickBot="1" x14ac:dyDescent="0.3">
      <c r="A532" s="5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</row>
    <row r="533" spans="1:12" ht="18.75" hidden="1" thickBot="1" x14ac:dyDescent="0.3">
      <c r="A533" s="54" t="s">
        <v>50</v>
      </c>
      <c r="B533" s="4"/>
      <c r="C533" s="4"/>
      <c r="D533" s="4"/>
      <c r="E533" s="124">
        <f>B515+B522+B529</f>
        <v>0</v>
      </c>
      <c r="F533" s="4"/>
      <c r="G533" s="4"/>
      <c r="H533" s="4"/>
      <c r="I533" s="4"/>
      <c r="J533" s="4"/>
      <c r="K533" s="4"/>
      <c r="L533" s="4"/>
    </row>
    <row r="534" spans="1:12" hidden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</row>
    <row r="535" spans="1:12" ht="18" hidden="1" x14ac:dyDescent="0.25">
      <c r="A535" s="54" t="s">
        <v>88</v>
      </c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</row>
    <row r="536" spans="1:12" ht="18" x14ac:dyDescent="0.25">
      <c r="A536" s="5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</row>
    <row r="537" spans="1:12" ht="19.5" thickBot="1" x14ac:dyDescent="0.35">
      <c r="A537" s="91"/>
      <c r="B537" s="4"/>
      <c r="C537" s="4"/>
      <c r="D537" s="4"/>
      <c r="E537" s="92"/>
      <c r="F537" s="9"/>
      <c r="G537" s="9"/>
      <c r="H537" s="9"/>
      <c r="I537" s="9"/>
      <c r="J537" s="9"/>
      <c r="K537" s="9"/>
      <c r="L537" s="93"/>
    </row>
    <row r="538" spans="1:12" ht="15" thickTop="1" x14ac:dyDescent="0.2">
      <c r="A538" s="160" t="s">
        <v>41</v>
      </c>
      <c r="B538" s="70" t="s">
        <v>1</v>
      </c>
      <c r="C538" s="24" t="s">
        <v>3</v>
      </c>
      <c r="D538" s="318" t="s">
        <v>0</v>
      </c>
      <c r="E538" s="318"/>
      <c r="F538" s="346" t="s">
        <v>170</v>
      </c>
      <c r="G538" s="338"/>
      <c r="H538" s="390" t="s">
        <v>182</v>
      </c>
      <c r="I538" s="359"/>
      <c r="J538" s="94"/>
      <c r="K538" s="4"/>
      <c r="L538" s="95"/>
    </row>
    <row r="539" spans="1:12" ht="14.25" x14ac:dyDescent="0.2">
      <c r="A539" s="197" t="s">
        <v>4</v>
      </c>
      <c r="B539" s="96">
        <f>'2026return'!B533</f>
        <v>0</v>
      </c>
      <c r="C539" s="97">
        <v>1.36</v>
      </c>
      <c r="D539" s="391">
        <f t="shared" ref="D539:D561" si="5">+B539*C539/1000</f>
        <v>0</v>
      </c>
      <c r="E539" s="392"/>
      <c r="F539" s="393">
        <f>'2026return'!F533:G533</f>
        <v>0</v>
      </c>
      <c r="G539" s="394"/>
      <c r="H539" s="393">
        <f>'2026return'!H533:I533</f>
        <v>0</v>
      </c>
      <c r="I539" s="394"/>
      <c r="J539" s="98"/>
      <c r="K539" s="4"/>
      <c r="L539" s="99"/>
    </row>
    <row r="540" spans="1:12" ht="14.25" x14ac:dyDescent="0.2">
      <c r="A540" s="186" t="s">
        <v>76</v>
      </c>
      <c r="B540" s="96">
        <f>'2026return'!B534</f>
        <v>0</v>
      </c>
      <c r="C540" s="97">
        <v>1.36</v>
      </c>
      <c r="D540" s="391">
        <f t="shared" si="5"/>
        <v>0</v>
      </c>
      <c r="E540" s="392"/>
      <c r="F540" s="393">
        <f>'2026return'!F534:G534</f>
        <v>0</v>
      </c>
      <c r="G540" s="394"/>
      <c r="H540" s="393">
        <f>'2026return'!H534:I534</f>
        <v>0</v>
      </c>
      <c r="I540" s="394"/>
      <c r="J540" s="101"/>
      <c r="K540" s="126"/>
      <c r="L540" s="93"/>
    </row>
    <row r="541" spans="1:12" ht="14.25" x14ac:dyDescent="0.2">
      <c r="A541" s="186" t="s">
        <v>76</v>
      </c>
      <c r="B541" s="96">
        <f>'2026return'!B535</f>
        <v>0</v>
      </c>
      <c r="C541" s="97">
        <v>1.36</v>
      </c>
      <c r="D541" s="391">
        <f t="shared" si="5"/>
        <v>0</v>
      </c>
      <c r="E541" s="392"/>
      <c r="F541" s="393">
        <f>'2026return'!F535:G535</f>
        <v>0</v>
      </c>
      <c r="G541" s="394"/>
      <c r="H541" s="393">
        <f>'2026return'!H535:I535</f>
        <v>0</v>
      </c>
      <c r="I541" s="394"/>
      <c r="J541" s="101"/>
      <c r="K541" s="126"/>
      <c r="L541" s="95"/>
    </row>
    <row r="542" spans="1:12" ht="14.25" x14ac:dyDescent="0.2">
      <c r="A542" s="197" t="s">
        <v>7</v>
      </c>
      <c r="B542" s="96">
        <f>'2026return'!B536</f>
        <v>0</v>
      </c>
      <c r="C542" s="97">
        <v>4.46</v>
      </c>
      <c r="D542" s="391">
        <f t="shared" si="5"/>
        <v>0</v>
      </c>
      <c r="E542" s="392"/>
      <c r="F542" s="393">
        <f>'2026return'!F536:G536</f>
        <v>0</v>
      </c>
      <c r="G542" s="394"/>
      <c r="H542" s="393">
        <f>'2026return'!H536:I536</f>
        <v>0</v>
      </c>
      <c r="I542" s="394"/>
      <c r="J542" s="4"/>
      <c r="K542" s="4"/>
      <c r="L542" s="93"/>
    </row>
    <row r="543" spans="1:12" ht="14.25" x14ac:dyDescent="0.2">
      <c r="A543" s="170" t="s">
        <v>68</v>
      </c>
      <c r="B543" s="96">
        <f>'2026return'!B537</f>
        <v>0</v>
      </c>
      <c r="C543" s="97">
        <v>4.46</v>
      </c>
      <c r="D543" s="391">
        <f t="shared" si="5"/>
        <v>0</v>
      </c>
      <c r="E543" s="392"/>
      <c r="F543" s="393">
        <f>'2026return'!F537:G537</f>
        <v>0</v>
      </c>
      <c r="G543" s="394"/>
      <c r="H543" s="393">
        <f>'2026return'!H537:I537</f>
        <v>0</v>
      </c>
      <c r="I543" s="394"/>
      <c r="J543" s="4"/>
      <c r="K543" s="4"/>
      <c r="L543" s="95"/>
    </row>
    <row r="544" spans="1:12" ht="14.25" x14ac:dyDescent="0.2">
      <c r="A544" s="186" t="s">
        <v>76</v>
      </c>
      <c r="B544" s="96">
        <f>'2026return'!B538</f>
        <v>0</v>
      </c>
      <c r="C544" s="97">
        <v>4.46</v>
      </c>
      <c r="D544" s="391">
        <f t="shared" si="5"/>
        <v>0</v>
      </c>
      <c r="E544" s="392"/>
      <c r="F544" s="393">
        <f>'2026return'!F538:G538</f>
        <v>0</v>
      </c>
      <c r="G544" s="394"/>
      <c r="H544" s="393">
        <f>'2026return'!H538:I538</f>
        <v>0</v>
      </c>
      <c r="I544" s="394"/>
      <c r="J544" s="94"/>
      <c r="K544" s="4"/>
      <c r="L544" s="95"/>
    </row>
    <row r="545" spans="1:12" ht="14.25" x14ac:dyDescent="0.2">
      <c r="A545" s="186" t="s">
        <v>76</v>
      </c>
      <c r="B545" s="96">
        <f>'2026return'!B539</f>
        <v>0</v>
      </c>
      <c r="C545" s="97">
        <v>4.46</v>
      </c>
      <c r="D545" s="391">
        <f t="shared" si="5"/>
        <v>0</v>
      </c>
      <c r="E545" s="392"/>
      <c r="F545" s="393">
        <f>'2026return'!F539:G539</f>
        <v>0</v>
      </c>
      <c r="G545" s="394"/>
      <c r="H545" s="393">
        <f>'2026return'!H539:I539</f>
        <v>0</v>
      </c>
      <c r="I545" s="394"/>
      <c r="J545" s="98"/>
      <c r="K545" s="4"/>
      <c r="L545" s="93"/>
    </row>
    <row r="546" spans="1:12" ht="14.25" x14ac:dyDescent="0.2">
      <c r="A546" s="175" t="s">
        <v>72</v>
      </c>
      <c r="B546" s="96">
        <f>'2026return'!B540</f>
        <v>0</v>
      </c>
      <c r="C546" s="97">
        <v>4.46</v>
      </c>
      <c r="D546" s="391">
        <f t="shared" si="5"/>
        <v>0</v>
      </c>
      <c r="E546" s="392"/>
      <c r="F546" s="393">
        <f>'2026return'!F540:G540</f>
        <v>0</v>
      </c>
      <c r="G546" s="394"/>
      <c r="H546" s="393">
        <f>'2026return'!H540:I540</f>
        <v>0</v>
      </c>
      <c r="I546" s="394"/>
      <c r="J546" s="98"/>
      <c r="K546" s="4"/>
      <c r="L546" s="93"/>
    </row>
    <row r="547" spans="1:12" ht="14.25" x14ac:dyDescent="0.2">
      <c r="A547" s="170" t="s">
        <v>76</v>
      </c>
      <c r="B547" s="96">
        <f>'2026return'!B541</f>
        <v>0</v>
      </c>
      <c r="C547" s="97">
        <v>4.46</v>
      </c>
      <c r="D547" s="391">
        <f t="shared" si="5"/>
        <v>0</v>
      </c>
      <c r="E547" s="392"/>
      <c r="F547" s="393">
        <f>'2026return'!F541:G541</f>
        <v>0</v>
      </c>
      <c r="G547" s="394"/>
      <c r="H547" s="393">
        <f>'2026return'!H541:I541</f>
        <v>0</v>
      </c>
      <c r="I547" s="394"/>
      <c r="J547" s="98"/>
      <c r="K547" s="4"/>
      <c r="L547" s="95"/>
    </row>
    <row r="548" spans="1:12" ht="14.25" x14ac:dyDescent="0.2">
      <c r="A548" s="170" t="s">
        <v>76</v>
      </c>
      <c r="B548" s="96">
        <f>'2026return'!B542</f>
        <v>0</v>
      </c>
      <c r="C548" s="97">
        <v>4.46</v>
      </c>
      <c r="D548" s="391">
        <f t="shared" si="5"/>
        <v>0</v>
      </c>
      <c r="E548" s="392"/>
      <c r="F548" s="393">
        <f>'2026return'!F542:G542</f>
        <v>0</v>
      </c>
      <c r="G548" s="394"/>
      <c r="H548" s="393">
        <f>'2026return'!H542:I542</f>
        <v>0</v>
      </c>
      <c r="I548" s="394"/>
      <c r="J548" s="98"/>
      <c r="K548" s="4"/>
      <c r="L548" s="93"/>
    </row>
    <row r="549" spans="1:12" ht="14.25" x14ac:dyDescent="0.2">
      <c r="A549" s="175" t="s">
        <v>73</v>
      </c>
      <c r="B549" s="96">
        <f>'2026return'!B543</f>
        <v>0</v>
      </c>
      <c r="C549" s="97">
        <v>4.46</v>
      </c>
      <c r="D549" s="391">
        <f t="shared" si="5"/>
        <v>0</v>
      </c>
      <c r="E549" s="392"/>
      <c r="F549" s="393">
        <f>'2026return'!F543:G543</f>
        <v>0</v>
      </c>
      <c r="G549" s="394"/>
      <c r="H549" s="393">
        <f>'2026return'!H543:I543</f>
        <v>0</v>
      </c>
      <c r="I549" s="394"/>
      <c r="J549" s="98"/>
      <c r="K549" s="4"/>
      <c r="L549" s="95"/>
    </row>
    <row r="550" spans="1:12" ht="14.25" x14ac:dyDescent="0.2">
      <c r="A550" s="170" t="s">
        <v>76</v>
      </c>
      <c r="B550" s="96">
        <f>'2026return'!B544</f>
        <v>0</v>
      </c>
      <c r="C550" s="97">
        <v>4.46</v>
      </c>
      <c r="D550" s="391">
        <f t="shared" si="5"/>
        <v>0</v>
      </c>
      <c r="E550" s="392"/>
      <c r="F550" s="393">
        <f>'2026return'!F544:G544</f>
        <v>0</v>
      </c>
      <c r="G550" s="394"/>
      <c r="H550" s="393">
        <f>'2026return'!H544:I544</f>
        <v>0</v>
      </c>
      <c r="I550" s="394"/>
      <c r="J550" s="98"/>
      <c r="K550" s="4"/>
      <c r="L550" s="93"/>
    </row>
    <row r="551" spans="1:12" ht="14.25" x14ac:dyDescent="0.2">
      <c r="A551" s="170" t="s">
        <v>76</v>
      </c>
      <c r="B551" s="96">
        <f>'2026return'!B545</f>
        <v>0</v>
      </c>
      <c r="C551" s="97">
        <v>4.46</v>
      </c>
      <c r="D551" s="391">
        <f t="shared" si="5"/>
        <v>0</v>
      </c>
      <c r="E551" s="392"/>
      <c r="F551" s="393">
        <f>'2026return'!F545:G545</f>
        <v>0</v>
      </c>
      <c r="G551" s="394"/>
      <c r="H551" s="393">
        <f>'2026return'!H545:I545</f>
        <v>0</v>
      </c>
      <c r="I551" s="394"/>
      <c r="J551" s="98"/>
      <c r="K551" s="4"/>
      <c r="L551" s="93"/>
    </row>
    <row r="552" spans="1:12" ht="14.25" x14ac:dyDescent="0.2">
      <c r="A552" s="170" t="s">
        <v>8</v>
      </c>
      <c r="B552" s="96">
        <f>'2026return'!B546</f>
        <v>0</v>
      </c>
      <c r="C552" s="97">
        <v>6.75</v>
      </c>
      <c r="D552" s="391">
        <f t="shared" si="5"/>
        <v>0</v>
      </c>
      <c r="E552" s="392"/>
      <c r="F552" s="393">
        <f>'2026return'!F546:G546</f>
        <v>0</v>
      </c>
      <c r="G552" s="394"/>
      <c r="H552" s="393">
        <f>'2026return'!H546:I546</f>
        <v>0</v>
      </c>
      <c r="I552" s="394"/>
      <c r="J552" s="98"/>
      <c r="K552" s="4"/>
      <c r="L552" s="93"/>
    </row>
    <row r="553" spans="1:12" ht="14.25" x14ac:dyDescent="0.2">
      <c r="A553" s="186" t="s">
        <v>99</v>
      </c>
      <c r="B553" s="96">
        <f>'2026return'!B547</f>
        <v>0</v>
      </c>
      <c r="C553" s="97">
        <v>6.75</v>
      </c>
      <c r="D553" s="391">
        <f t="shared" si="5"/>
        <v>0</v>
      </c>
      <c r="E553" s="392"/>
      <c r="F553" s="393">
        <f>'2026return'!F547:G547</f>
        <v>0</v>
      </c>
      <c r="G553" s="394"/>
      <c r="H553" s="393">
        <f>'2026return'!H547:I547</f>
        <v>0</v>
      </c>
      <c r="I553" s="394"/>
      <c r="J553" s="98"/>
      <c r="K553" s="4"/>
      <c r="L553" s="93"/>
    </row>
    <row r="554" spans="1:12" ht="14.25" x14ac:dyDescent="0.2">
      <c r="A554" s="186" t="s">
        <v>71</v>
      </c>
      <c r="B554" s="96">
        <f>'2026return'!B548</f>
        <v>0</v>
      </c>
      <c r="C554" s="97">
        <v>6.75</v>
      </c>
      <c r="D554" s="391">
        <f t="shared" si="5"/>
        <v>0</v>
      </c>
      <c r="E554" s="392"/>
      <c r="F554" s="393">
        <f>'2026return'!F548:G548</f>
        <v>0</v>
      </c>
      <c r="G554" s="394"/>
      <c r="H554" s="393">
        <f>'2026return'!H548:I548</f>
        <v>0</v>
      </c>
      <c r="I554" s="394"/>
      <c r="J554" s="98"/>
      <c r="K554" s="4"/>
      <c r="L554" s="93"/>
    </row>
    <row r="555" spans="1:12" ht="14.25" x14ac:dyDescent="0.2">
      <c r="A555" s="186" t="s">
        <v>106</v>
      </c>
      <c r="B555" s="96">
        <f>'2026return'!B549</f>
        <v>0</v>
      </c>
      <c r="C555" s="97">
        <v>6.75</v>
      </c>
      <c r="D555" s="391">
        <f t="shared" si="5"/>
        <v>0</v>
      </c>
      <c r="E555" s="392"/>
      <c r="F555" s="393">
        <f>'2026return'!F549:G549</f>
        <v>0</v>
      </c>
      <c r="G555" s="394"/>
      <c r="H555" s="393">
        <f>'2026return'!H549:I549</f>
        <v>0</v>
      </c>
      <c r="I555" s="394"/>
      <c r="J555" s="98"/>
      <c r="K555" s="4"/>
      <c r="L555" s="93"/>
    </row>
    <row r="556" spans="1:12" ht="14.25" x14ac:dyDescent="0.2">
      <c r="A556" s="186" t="s">
        <v>100</v>
      </c>
      <c r="B556" s="96">
        <f>'2026return'!B550</f>
        <v>0</v>
      </c>
      <c r="C556" s="97">
        <v>6.75</v>
      </c>
      <c r="D556" s="391">
        <f t="shared" si="5"/>
        <v>0</v>
      </c>
      <c r="E556" s="392"/>
      <c r="F556" s="393">
        <f>'2026return'!F550:G550</f>
        <v>0</v>
      </c>
      <c r="G556" s="394"/>
      <c r="H556" s="393">
        <f>'2026return'!H550:I550</f>
        <v>0</v>
      </c>
      <c r="I556" s="394"/>
      <c r="J556" s="98"/>
      <c r="K556" s="4"/>
      <c r="L556" s="93"/>
    </row>
    <row r="557" spans="1:12" ht="14.25" x14ac:dyDescent="0.2">
      <c r="A557" s="170" t="s">
        <v>69</v>
      </c>
      <c r="B557" s="96">
        <f>'2026return'!B551</f>
        <v>0</v>
      </c>
      <c r="C557" s="97">
        <v>9.7899999999999991</v>
      </c>
      <c r="D557" s="391">
        <f t="shared" si="5"/>
        <v>0</v>
      </c>
      <c r="E557" s="392"/>
      <c r="F557" s="393">
        <f>'2026return'!F551:G551</f>
        <v>0</v>
      </c>
      <c r="G557" s="394"/>
      <c r="H557" s="393">
        <f>'2026return'!H551:I551</f>
        <v>0</v>
      </c>
      <c r="I557" s="394"/>
      <c r="J557" s="98"/>
      <c r="K557" s="4"/>
      <c r="L557" s="95"/>
    </row>
    <row r="558" spans="1:12" ht="14.25" x14ac:dyDescent="0.2">
      <c r="A558" s="186" t="s">
        <v>75</v>
      </c>
      <c r="B558" s="96">
        <f>'2026return'!B552</f>
        <v>0</v>
      </c>
      <c r="C558" s="97">
        <v>9.7899999999999991</v>
      </c>
      <c r="D558" s="391">
        <f t="shared" si="5"/>
        <v>0</v>
      </c>
      <c r="E558" s="392"/>
      <c r="F558" s="393">
        <f>'2026return'!F552:G552</f>
        <v>0</v>
      </c>
      <c r="G558" s="394"/>
      <c r="H558" s="393">
        <f>'2026return'!H552:I552</f>
        <v>0</v>
      </c>
      <c r="I558" s="394"/>
      <c r="J558" s="98"/>
      <c r="K558" s="4"/>
      <c r="L558" s="95"/>
    </row>
    <row r="559" spans="1:12" ht="14.25" x14ac:dyDescent="0.2">
      <c r="A559" s="186"/>
      <c r="B559" s="96"/>
      <c r="C559" s="97"/>
      <c r="D559" s="210"/>
      <c r="E559" s="211"/>
      <c r="F559" s="212"/>
      <c r="G559" s="213"/>
      <c r="H559" s="212"/>
      <c r="I559" s="213"/>
      <c r="J559" s="98"/>
      <c r="K559" s="4"/>
      <c r="L559" s="95"/>
    </row>
    <row r="560" spans="1:12" ht="14.25" x14ac:dyDescent="0.2">
      <c r="A560" s="186" t="s">
        <v>76</v>
      </c>
      <c r="B560" s="96">
        <f>'2026return'!B554</f>
        <v>0</v>
      </c>
      <c r="C560" s="97">
        <v>9.7899999999999991</v>
      </c>
      <c r="D560" s="391">
        <f t="shared" si="5"/>
        <v>0</v>
      </c>
      <c r="E560" s="392"/>
      <c r="F560" s="393">
        <f>'2026return'!F553:G553</f>
        <v>0</v>
      </c>
      <c r="G560" s="394"/>
      <c r="H560" s="393">
        <f>'2026return'!H553:I553</f>
        <v>0</v>
      </c>
      <c r="I560" s="394"/>
      <c r="J560" s="98"/>
      <c r="K560" s="4"/>
      <c r="L560" s="93"/>
    </row>
    <row r="561" spans="1:12" ht="14.25" x14ac:dyDescent="0.2">
      <c r="A561" s="186" t="s">
        <v>76</v>
      </c>
      <c r="B561" s="96">
        <f>'2026return'!B555</f>
        <v>0</v>
      </c>
      <c r="C561" s="97">
        <v>9.7899999999999991</v>
      </c>
      <c r="D561" s="391">
        <f t="shared" si="5"/>
        <v>0</v>
      </c>
      <c r="E561" s="392"/>
      <c r="F561" s="393">
        <f>'2026return'!F554:G554</f>
        <v>0</v>
      </c>
      <c r="G561" s="394"/>
      <c r="H561" s="393">
        <f>'2026return'!H554:I554</f>
        <v>0</v>
      </c>
      <c r="I561" s="394"/>
      <c r="J561" s="98"/>
      <c r="K561" s="4"/>
      <c r="L561" s="93"/>
    </row>
    <row r="562" spans="1:12" ht="14.25" x14ac:dyDescent="0.2">
      <c r="A562" s="199"/>
      <c r="B562" s="102"/>
      <c r="C562" s="103"/>
      <c r="D562" s="395"/>
      <c r="E562" s="396"/>
      <c r="F562" s="393">
        <f>'2026return'!F555:G555</f>
        <v>0</v>
      </c>
      <c r="G562" s="394"/>
      <c r="H562" s="393">
        <f>'2026return'!H555:I555</f>
        <v>0</v>
      </c>
      <c r="I562" s="394"/>
      <c r="J562" s="98"/>
      <c r="K562" s="4"/>
      <c r="L562" s="93"/>
    </row>
    <row r="563" spans="1:12" ht="14.25" x14ac:dyDescent="0.2">
      <c r="A563" s="170" t="s">
        <v>54</v>
      </c>
      <c r="B563" s="136">
        <f>SUM(B539:B541)</f>
        <v>0</v>
      </c>
      <c r="C563" s="104"/>
      <c r="D563" s="391">
        <f>SUM(D539:E541)</f>
        <v>0</v>
      </c>
      <c r="E563" s="392"/>
      <c r="F563" s="393">
        <f>'2026return'!F556:G556</f>
        <v>0</v>
      </c>
      <c r="G563" s="394"/>
      <c r="H563" s="393">
        <f>'2026return'!H556:I556</f>
        <v>0</v>
      </c>
      <c r="I563" s="394"/>
      <c r="J563" s="98"/>
      <c r="K563" s="4"/>
      <c r="L563" s="95"/>
    </row>
    <row r="564" spans="1:12" ht="14.25" x14ac:dyDescent="0.2">
      <c r="A564" s="170" t="s">
        <v>30</v>
      </c>
      <c r="B564" s="136">
        <f>SUM(B542:B551)</f>
        <v>0</v>
      </c>
      <c r="C564" s="104"/>
      <c r="D564" s="397">
        <f>SUM(D542:E551)</f>
        <v>0</v>
      </c>
      <c r="E564" s="398"/>
      <c r="F564" s="393">
        <f>'2026return'!F557:G557</f>
        <v>0</v>
      </c>
      <c r="G564" s="394"/>
      <c r="H564" s="393">
        <f>'2026return'!H557:I557</f>
        <v>0</v>
      </c>
      <c r="I564" s="394"/>
      <c r="J564" s="98"/>
      <c r="K564" s="4"/>
      <c r="L564" s="93"/>
    </row>
    <row r="565" spans="1:12" x14ac:dyDescent="0.2">
      <c r="A565" s="170" t="s">
        <v>35</v>
      </c>
      <c r="B565" s="136">
        <f>SUM(B552:B556)</f>
        <v>0</v>
      </c>
      <c r="C565" s="104"/>
      <c r="D565" s="397">
        <f>SUM(D552:E556)</f>
        <v>0</v>
      </c>
      <c r="E565" s="398"/>
      <c r="F565" s="393">
        <f>'2026return'!F558:G558</f>
        <v>0</v>
      </c>
      <c r="G565" s="394"/>
      <c r="H565" s="393">
        <f>'2026return'!H558:I558</f>
        <v>0</v>
      </c>
      <c r="I565" s="394"/>
      <c r="J565" s="98"/>
      <c r="K565" s="4"/>
      <c r="L565" s="4"/>
    </row>
    <row r="566" spans="1:12" x14ac:dyDescent="0.2">
      <c r="A566" s="170" t="s">
        <v>70</v>
      </c>
      <c r="B566" s="136">
        <f>SUM(B557:B561)</f>
        <v>0</v>
      </c>
      <c r="C566" s="104"/>
      <c r="D566" s="397">
        <f>SUM(D557:E561)</f>
        <v>0</v>
      </c>
      <c r="E566" s="398"/>
      <c r="F566" s="393">
        <f>'2026return'!F559:G559</f>
        <v>0</v>
      </c>
      <c r="G566" s="394"/>
      <c r="H566" s="393">
        <f>'2026return'!H559:I559</f>
        <v>0</v>
      </c>
      <c r="I566" s="394"/>
      <c r="J566" s="98"/>
      <c r="K566" s="4"/>
      <c r="L566" s="4"/>
    </row>
    <row r="567" spans="1:12" x14ac:dyDescent="0.2">
      <c r="A567" s="69" t="s">
        <v>55</v>
      </c>
      <c r="B567" s="137">
        <f>SUM(B563:B566)</f>
        <v>0</v>
      </c>
      <c r="C567" s="105"/>
      <c r="D567" s="397">
        <f>SUM(D563:E566)</f>
        <v>0</v>
      </c>
      <c r="E567" s="398"/>
      <c r="F567" s="393">
        <f>'2026return'!F560:G560</f>
        <v>0</v>
      </c>
      <c r="G567" s="394"/>
      <c r="H567" s="393">
        <f>'2026return'!H560:I560</f>
        <v>0</v>
      </c>
      <c r="I567" s="394"/>
      <c r="J567" s="98"/>
      <c r="K567" s="4"/>
      <c r="L567" s="4"/>
    </row>
    <row r="568" spans="1:12" x14ac:dyDescent="0.2">
      <c r="A568" s="4"/>
      <c r="B568" s="4"/>
      <c r="C568" s="4"/>
      <c r="D568" s="107"/>
      <c r="E568" s="399"/>
      <c r="F568" s="399"/>
      <c r="G568" s="4"/>
      <c r="H568" s="4"/>
      <c r="I568" s="4"/>
      <c r="J568" s="4"/>
      <c r="K568" s="4"/>
      <c r="L568" s="4"/>
    </row>
    <row r="569" spans="1:12" ht="18.75" x14ac:dyDescent="0.3">
      <c r="A569" s="4"/>
      <c r="B569" s="4"/>
      <c r="C569" s="4"/>
      <c r="D569" s="107"/>
      <c r="E569" s="139"/>
      <c r="F569" s="200"/>
      <c r="G569" s="9"/>
      <c r="H569" s="9"/>
      <c r="I569" s="9"/>
      <c r="J569" s="9"/>
      <c r="K569" s="9"/>
      <c r="L569" s="4"/>
    </row>
    <row r="570" spans="1:12" ht="19.5" thickBot="1" x14ac:dyDescent="0.35">
      <c r="A570" s="91"/>
      <c r="B570" s="4"/>
      <c r="C570" s="4"/>
      <c r="D570" s="107"/>
      <c r="E570" s="139"/>
      <c r="F570" s="200"/>
      <c r="G570" s="9"/>
      <c r="H570" s="55"/>
      <c r="I570" s="4"/>
      <c r="J570" s="4"/>
      <c r="K570" s="4"/>
      <c r="L570" s="4"/>
    </row>
    <row r="571" spans="1:12" ht="13.5" thickTop="1" x14ac:dyDescent="0.2">
      <c r="A571" s="160" t="s">
        <v>41</v>
      </c>
      <c r="B571" s="70" t="s">
        <v>1</v>
      </c>
      <c r="C571" s="24" t="s">
        <v>3</v>
      </c>
      <c r="D571" s="400" t="s">
        <v>0</v>
      </c>
      <c r="E571" s="400"/>
      <c r="F571" s="346" t="s">
        <v>170</v>
      </c>
      <c r="G571" s="338"/>
      <c r="H571" s="358" t="s">
        <v>182</v>
      </c>
      <c r="I571" s="359"/>
      <c r="J571" s="98"/>
      <c r="K571" s="4"/>
      <c r="L571" s="4"/>
    </row>
    <row r="572" spans="1:12" x14ac:dyDescent="0.2">
      <c r="A572" s="197" t="s">
        <v>4</v>
      </c>
      <c r="B572" s="96">
        <f>'2026return'!B565</f>
        <v>0</v>
      </c>
      <c r="C572" s="97">
        <v>1.36</v>
      </c>
      <c r="D572" s="391">
        <f t="shared" ref="D572:D594" si="6">+B572*C572/1000</f>
        <v>0</v>
      </c>
      <c r="E572" s="392"/>
      <c r="F572" s="393">
        <f>'2026return'!F565:G565</f>
        <v>0</v>
      </c>
      <c r="G572" s="394"/>
      <c r="H572" s="393">
        <f>'2026return'!H565:I565</f>
        <v>0</v>
      </c>
      <c r="I572" s="394"/>
      <c r="J572" s="100"/>
      <c r="K572" s="126"/>
      <c r="L572" s="4"/>
    </row>
    <row r="573" spans="1:12" x14ac:dyDescent="0.2">
      <c r="A573" s="186" t="s">
        <v>76</v>
      </c>
      <c r="B573" s="96">
        <f>'2026return'!B566</f>
        <v>0</v>
      </c>
      <c r="C573" s="97">
        <v>1.36</v>
      </c>
      <c r="D573" s="391">
        <f t="shared" si="6"/>
        <v>0</v>
      </c>
      <c r="E573" s="392"/>
      <c r="F573" s="393">
        <f>'2026return'!F566:G566</f>
        <v>0</v>
      </c>
      <c r="G573" s="394"/>
      <c r="H573" s="393">
        <f>'2026return'!H566:I566</f>
        <v>0</v>
      </c>
      <c r="I573" s="394"/>
      <c r="J573" s="100"/>
      <c r="K573" s="126"/>
      <c r="L573" s="4"/>
    </row>
    <row r="574" spans="1:12" x14ac:dyDescent="0.2">
      <c r="A574" s="186" t="s">
        <v>76</v>
      </c>
      <c r="B574" s="96">
        <f>'2026return'!B567</f>
        <v>0</v>
      </c>
      <c r="C574" s="97">
        <v>1.36</v>
      </c>
      <c r="D574" s="391">
        <f t="shared" si="6"/>
        <v>0</v>
      </c>
      <c r="E574" s="392"/>
      <c r="F574" s="393">
        <f>'2026return'!F567:G567</f>
        <v>0</v>
      </c>
      <c r="G574" s="394"/>
      <c r="H574" s="393">
        <f>'2026return'!H567:I567</f>
        <v>0</v>
      </c>
      <c r="I574" s="394"/>
      <c r="J574" s="4"/>
      <c r="K574" s="4"/>
      <c r="L574" s="4"/>
    </row>
    <row r="575" spans="1:12" x14ac:dyDescent="0.2">
      <c r="A575" s="197" t="s">
        <v>7</v>
      </c>
      <c r="B575" s="96">
        <f>'2026return'!B568</f>
        <v>0</v>
      </c>
      <c r="C575" s="97">
        <v>4.46</v>
      </c>
      <c r="D575" s="391">
        <f t="shared" si="6"/>
        <v>0</v>
      </c>
      <c r="E575" s="392"/>
      <c r="F575" s="393">
        <f>'2026return'!F568:G568</f>
        <v>0</v>
      </c>
      <c r="G575" s="394"/>
      <c r="H575" s="393">
        <f>'2026return'!H568:I568</f>
        <v>0</v>
      </c>
      <c r="I575" s="394"/>
      <c r="J575" s="94"/>
      <c r="K575" s="4"/>
      <c r="L575" s="4"/>
    </row>
    <row r="576" spans="1:12" x14ac:dyDescent="0.2">
      <c r="A576" s="170" t="s">
        <v>68</v>
      </c>
      <c r="B576" s="96">
        <f>'2026return'!B569</f>
        <v>0</v>
      </c>
      <c r="C576" s="97">
        <v>4.46</v>
      </c>
      <c r="D576" s="391">
        <f t="shared" si="6"/>
        <v>0</v>
      </c>
      <c r="E576" s="392"/>
      <c r="F576" s="393">
        <f>'2026return'!F569:G569</f>
        <v>0</v>
      </c>
      <c r="G576" s="394"/>
      <c r="H576" s="393">
        <f>'2026return'!H569:I569</f>
        <v>0</v>
      </c>
      <c r="I576" s="394"/>
      <c r="J576" s="94"/>
      <c r="K576" s="4"/>
      <c r="L576" s="4"/>
    </row>
    <row r="577" spans="1:12" x14ac:dyDescent="0.2">
      <c r="A577" s="186" t="s">
        <v>76</v>
      </c>
      <c r="B577" s="96">
        <f>'2026return'!B570</f>
        <v>0</v>
      </c>
      <c r="C577" s="97">
        <v>4.46</v>
      </c>
      <c r="D577" s="391">
        <f t="shared" si="6"/>
        <v>0</v>
      </c>
      <c r="E577" s="392"/>
      <c r="F577" s="393">
        <f>'2026return'!F570:G570</f>
        <v>0</v>
      </c>
      <c r="G577" s="394"/>
      <c r="H577" s="393">
        <f>'2026return'!H570:I570</f>
        <v>0</v>
      </c>
      <c r="I577" s="394"/>
      <c r="J577" s="98"/>
      <c r="K577" s="4"/>
      <c r="L577" s="4"/>
    </row>
    <row r="578" spans="1:12" x14ac:dyDescent="0.2">
      <c r="A578" s="186" t="s">
        <v>76</v>
      </c>
      <c r="B578" s="96">
        <f>'2026return'!B571</f>
        <v>0</v>
      </c>
      <c r="C578" s="97">
        <v>4.46</v>
      </c>
      <c r="D578" s="391">
        <f t="shared" si="6"/>
        <v>0</v>
      </c>
      <c r="E578" s="392"/>
      <c r="F578" s="393">
        <f>'2026return'!F571:G571</f>
        <v>0</v>
      </c>
      <c r="G578" s="394"/>
      <c r="H578" s="393">
        <f>'2026return'!H571:I571</f>
        <v>0</v>
      </c>
      <c r="I578" s="394"/>
      <c r="J578" s="4"/>
      <c r="K578" s="127"/>
      <c r="L578" s="4"/>
    </row>
    <row r="579" spans="1:12" x14ac:dyDescent="0.2">
      <c r="A579" s="175" t="s">
        <v>72</v>
      </c>
      <c r="B579" s="96">
        <f>'2026return'!B572</f>
        <v>0</v>
      </c>
      <c r="C579" s="97">
        <v>4.46</v>
      </c>
      <c r="D579" s="391">
        <f t="shared" si="6"/>
        <v>0</v>
      </c>
      <c r="E579" s="392"/>
      <c r="F579" s="393">
        <f>'2026return'!F572:G572</f>
        <v>0</v>
      </c>
      <c r="G579" s="394"/>
      <c r="H579" s="393">
        <f>'2026return'!H572:I572</f>
        <v>0</v>
      </c>
      <c r="I579" s="394"/>
      <c r="J579" s="4"/>
      <c r="K579" s="94"/>
      <c r="L579" s="4"/>
    </row>
    <row r="580" spans="1:12" x14ac:dyDescent="0.2">
      <c r="A580" s="170" t="s">
        <v>76</v>
      </c>
      <c r="B580" s="96">
        <f>'2026return'!B573</f>
        <v>0</v>
      </c>
      <c r="C580" s="97">
        <v>4.46</v>
      </c>
      <c r="D580" s="391">
        <f t="shared" si="6"/>
        <v>0</v>
      </c>
      <c r="E580" s="392"/>
      <c r="F580" s="393">
        <f>'2026return'!F573:G573</f>
        <v>0</v>
      </c>
      <c r="G580" s="394"/>
      <c r="H580" s="393">
        <f>'2026return'!H573:I573</f>
        <v>0</v>
      </c>
      <c r="I580" s="394"/>
      <c r="J580" s="4"/>
      <c r="K580" s="94"/>
      <c r="L580" s="4"/>
    </row>
    <row r="581" spans="1:12" x14ac:dyDescent="0.2">
      <c r="A581" s="170" t="s">
        <v>76</v>
      </c>
      <c r="B581" s="96">
        <f>'2026return'!B574</f>
        <v>0</v>
      </c>
      <c r="C581" s="97">
        <v>4.46</v>
      </c>
      <c r="D581" s="391">
        <f t="shared" si="6"/>
        <v>0</v>
      </c>
      <c r="E581" s="392"/>
      <c r="F581" s="393">
        <f>'2026return'!F574:G574</f>
        <v>0</v>
      </c>
      <c r="G581" s="394"/>
      <c r="H581" s="393">
        <f>'2026return'!H574:I574</f>
        <v>0</v>
      </c>
      <c r="I581" s="394"/>
      <c r="J581" s="107"/>
      <c r="K581" s="94"/>
      <c r="L581" s="4"/>
    </row>
    <row r="582" spans="1:12" x14ac:dyDescent="0.2">
      <c r="A582" s="175" t="s">
        <v>73</v>
      </c>
      <c r="B582" s="96">
        <f>'2026return'!B575</f>
        <v>0</v>
      </c>
      <c r="C582" s="97">
        <v>4.46</v>
      </c>
      <c r="D582" s="391">
        <f t="shared" si="6"/>
        <v>0</v>
      </c>
      <c r="E582" s="392"/>
      <c r="F582" s="393">
        <f>'2026return'!F575:G575</f>
        <v>0</v>
      </c>
      <c r="G582" s="394"/>
      <c r="H582" s="393">
        <f>'2026return'!H575:I575</f>
        <v>0</v>
      </c>
      <c r="I582" s="394"/>
      <c r="J582" s="107"/>
      <c r="K582" s="94"/>
      <c r="L582" s="4"/>
    </row>
    <row r="583" spans="1:12" x14ac:dyDescent="0.2">
      <c r="A583" s="170" t="s">
        <v>76</v>
      </c>
      <c r="B583" s="96">
        <f>'2026return'!B576</f>
        <v>0</v>
      </c>
      <c r="C583" s="97">
        <v>4.46</v>
      </c>
      <c r="D583" s="391">
        <f t="shared" si="6"/>
        <v>0</v>
      </c>
      <c r="E583" s="392"/>
      <c r="F583" s="393">
        <f>'2026return'!F576:G576</f>
        <v>0</v>
      </c>
      <c r="G583" s="394"/>
      <c r="H583" s="393">
        <f>'2026return'!H576:I576</f>
        <v>0</v>
      </c>
      <c r="I583" s="394"/>
      <c r="J583" s="108"/>
      <c r="K583" s="108"/>
      <c r="L583" s="4"/>
    </row>
    <row r="584" spans="1:12" x14ac:dyDescent="0.2">
      <c r="A584" s="170" t="s">
        <v>76</v>
      </c>
      <c r="B584" s="96">
        <f>'2026return'!B577</f>
        <v>0</v>
      </c>
      <c r="C584" s="97">
        <v>4.46</v>
      </c>
      <c r="D584" s="391">
        <f t="shared" si="6"/>
        <v>0</v>
      </c>
      <c r="E584" s="392"/>
      <c r="F584" s="393">
        <f>'2026return'!F577:G577</f>
        <v>0</v>
      </c>
      <c r="G584" s="394"/>
      <c r="H584" s="393">
        <f>'2026return'!H577:I577</f>
        <v>0</v>
      </c>
      <c r="I584" s="394"/>
      <c r="J584" s="109"/>
      <c r="K584" s="110"/>
      <c r="L584" s="4"/>
    </row>
    <row r="585" spans="1:12" x14ac:dyDescent="0.2">
      <c r="A585" s="170" t="s">
        <v>8</v>
      </c>
      <c r="B585" s="96">
        <f>'2026return'!B578</f>
        <v>0</v>
      </c>
      <c r="C585" s="97">
        <v>6.75</v>
      </c>
      <c r="D585" s="391">
        <f t="shared" si="6"/>
        <v>0</v>
      </c>
      <c r="E585" s="392"/>
      <c r="F585" s="393">
        <f>'2026return'!F578:G578</f>
        <v>0</v>
      </c>
      <c r="G585" s="394"/>
      <c r="H585" s="393">
        <f>'2026return'!H578:I578</f>
        <v>0</v>
      </c>
      <c r="I585" s="394"/>
      <c r="J585" s="98"/>
      <c r="K585" s="107"/>
      <c r="L585" s="4"/>
    </row>
    <row r="586" spans="1:12" x14ac:dyDescent="0.2">
      <c r="A586" s="186" t="s">
        <v>99</v>
      </c>
      <c r="B586" s="96">
        <f>'2026return'!B579</f>
        <v>0</v>
      </c>
      <c r="C586" s="97">
        <v>6.75</v>
      </c>
      <c r="D586" s="391">
        <f t="shared" si="6"/>
        <v>0</v>
      </c>
      <c r="E586" s="392"/>
      <c r="F586" s="393">
        <f>'2026return'!F579:G579</f>
        <v>0</v>
      </c>
      <c r="G586" s="394"/>
      <c r="H586" s="393">
        <f>'2026return'!H579:I579</f>
        <v>0</v>
      </c>
      <c r="I586" s="394"/>
      <c r="J586" s="110"/>
      <c r="K586" s="127"/>
      <c r="L586" s="4"/>
    </row>
    <row r="587" spans="1:12" x14ac:dyDescent="0.2">
      <c r="A587" s="186" t="s">
        <v>71</v>
      </c>
      <c r="B587" s="96">
        <f>'2026return'!B580</f>
        <v>0</v>
      </c>
      <c r="C587" s="97">
        <v>6.75</v>
      </c>
      <c r="D587" s="391">
        <f t="shared" si="6"/>
        <v>0</v>
      </c>
      <c r="E587" s="392"/>
      <c r="F587" s="393">
        <f>'2026return'!F580:G580</f>
        <v>0</v>
      </c>
      <c r="G587" s="394"/>
      <c r="H587" s="393">
        <f>'2026return'!H580:I580</f>
        <v>0</v>
      </c>
      <c r="I587" s="394"/>
      <c r="J587" s="110"/>
      <c r="K587" s="94"/>
      <c r="L587" s="4"/>
    </row>
    <row r="588" spans="1:12" x14ac:dyDescent="0.2">
      <c r="A588" s="186" t="s">
        <v>106</v>
      </c>
      <c r="B588" s="96">
        <f>'2026return'!B581</f>
        <v>0</v>
      </c>
      <c r="C588" s="97">
        <v>6.75</v>
      </c>
      <c r="D588" s="391">
        <f t="shared" si="6"/>
        <v>0</v>
      </c>
      <c r="E588" s="392"/>
      <c r="F588" s="393">
        <f>'2026return'!F581:G581</f>
        <v>0</v>
      </c>
      <c r="G588" s="394"/>
      <c r="H588" s="393">
        <f>'2026return'!H581:I581</f>
        <v>0</v>
      </c>
      <c r="I588" s="394"/>
      <c r="J588" s="110"/>
      <c r="K588" s="94"/>
      <c r="L588" s="4"/>
    </row>
    <row r="589" spans="1:12" x14ac:dyDescent="0.2">
      <c r="A589" s="186" t="s">
        <v>100</v>
      </c>
      <c r="B589" s="96">
        <f>'2026return'!B582</f>
        <v>0</v>
      </c>
      <c r="C589" s="97">
        <v>6.75</v>
      </c>
      <c r="D589" s="391">
        <f t="shared" si="6"/>
        <v>0</v>
      </c>
      <c r="E589" s="392"/>
      <c r="F589" s="393">
        <f>'2026return'!F582:G582</f>
        <v>0</v>
      </c>
      <c r="G589" s="394"/>
      <c r="H589" s="393">
        <f>'2026return'!H582:I582</f>
        <v>0</v>
      </c>
      <c r="I589" s="394"/>
      <c r="J589" s="110"/>
      <c r="K589" s="94"/>
      <c r="L589" s="4"/>
    </row>
    <row r="590" spans="1:12" x14ac:dyDescent="0.2">
      <c r="A590" s="170" t="s">
        <v>69</v>
      </c>
      <c r="B590" s="96">
        <f>'2026return'!B583</f>
        <v>0</v>
      </c>
      <c r="C590" s="97">
        <v>9.7899999999999991</v>
      </c>
      <c r="D590" s="391">
        <f t="shared" si="6"/>
        <v>0</v>
      </c>
      <c r="E590" s="392"/>
      <c r="F590" s="393">
        <f>'2026return'!F583:G583</f>
        <v>0</v>
      </c>
      <c r="G590" s="394"/>
      <c r="H590" s="393">
        <f>'2026return'!H583:I583</f>
        <v>0</v>
      </c>
      <c r="I590" s="394"/>
      <c r="J590" s="110"/>
      <c r="K590" s="94"/>
      <c r="L590" s="4"/>
    </row>
    <row r="591" spans="1:12" x14ac:dyDescent="0.2">
      <c r="A591" s="186" t="s">
        <v>75</v>
      </c>
      <c r="B591" s="96">
        <f>'2026return'!B584</f>
        <v>0</v>
      </c>
      <c r="C591" s="97">
        <v>9.7899999999999991</v>
      </c>
      <c r="D591" s="391">
        <f t="shared" si="6"/>
        <v>0</v>
      </c>
      <c r="E591" s="392"/>
      <c r="F591" s="393">
        <f>'2026return'!F584:G584</f>
        <v>0</v>
      </c>
      <c r="G591" s="394"/>
      <c r="H591" s="393">
        <f>'2026return'!H584:I584</f>
        <v>0</v>
      </c>
      <c r="I591" s="394"/>
      <c r="J591" s="4"/>
      <c r="K591" s="4"/>
      <c r="L591" s="4"/>
    </row>
    <row r="592" spans="1:12" x14ac:dyDescent="0.2">
      <c r="A592" s="186"/>
      <c r="B592" s="96"/>
      <c r="C592" s="97"/>
      <c r="D592" s="210"/>
      <c r="E592" s="211"/>
      <c r="F592" s="212"/>
      <c r="G592" s="213"/>
      <c r="H592" s="212"/>
      <c r="I592" s="213"/>
      <c r="J592" s="4"/>
      <c r="K592" s="4"/>
      <c r="L592" s="4"/>
    </row>
    <row r="593" spans="1:12" x14ac:dyDescent="0.2">
      <c r="A593" s="186" t="s">
        <v>76</v>
      </c>
      <c r="B593" s="96">
        <f>'2026return'!B585</f>
        <v>0</v>
      </c>
      <c r="C593" s="97">
        <v>9.7899999999999991</v>
      </c>
      <c r="D593" s="391">
        <f t="shared" si="6"/>
        <v>0</v>
      </c>
      <c r="E593" s="392"/>
      <c r="F593" s="393">
        <f>'2026return'!F585:G585</f>
        <v>0</v>
      </c>
      <c r="G593" s="394"/>
      <c r="H593" s="393">
        <f>'2026return'!H585:I585</f>
        <v>0</v>
      </c>
      <c r="I593" s="394"/>
      <c r="J593" s="98"/>
      <c r="K593" s="107"/>
      <c r="L593" s="4"/>
    </row>
    <row r="594" spans="1:12" x14ac:dyDescent="0.2">
      <c r="A594" s="186" t="s">
        <v>76</v>
      </c>
      <c r="B594" s="96">
        <f>'2026return'!B586</f>
        <v>0</v>
      </c>
      <c r="C594" s="97">
        <v>9.7899999999999991</v>
      </c>
      <c r="D594" s="391">
        <f t="shared" si="6"/>
        <v>0</v>
      </c>
      <c r="E594" s="392"/>
      <c r="F594" s="393">
        <f>'2026return'!F586:G586</f>
        <v>0</v>
      </c>
      <c r="G594" s="394"/>
      <c r="H594" s="393">
        <f>'2026return'!H586:I586</f>
        <v>0</v>
      </c>
      <c r="I594" s="394"/>
      <c r="J594" s="110"/>
      <c r="K594" s="127"/>
      <c r="L594" s="4"/>
    </row>
    <row r="595" spans="1:12" x14ac:dyDescent="0.2">
      <c r="A595" s="199"/>
      <c r="B595" s="102"/>
      <c r="C595" s="103"/>
      <c r="D595" s="395"/>
      <c r="E595" s="396"/>
      <c r="F595" s="393">
        <f>'2026return'!F587:G587</f>
        <v>0</v>
      </c>
      <c r="G595" s="394"/>
      <c r="H595" s="393">
        <f>'2026return'!H587:I587</f>
        <v>0</v>
      </c>
      <c r="I595" s="394"/>
      <c r="J595" s="110"/>
      <c r="K595" s="94"/>
      <c r="L595" s="4"/>
    </row>
    <row r="596" spans="1:12" x14ac:dyDescent="0.2">
      <c r="A596" s="170" t="s">
        <v>54</v>
      </c>
      <c r="B596" s="136">
        <f>SUM(B572:B574)</f>
        <v>0</v>
      </c>
      <c r="C596" s="104"/>
      <c r="D596" s="397">
        <f>SUM(D572:E574)</f>
        <v>0</v>
      </c>
      <c r="E596" s="398"/>
      <c r="F596" s="393">
        <f>'2026return'!F588:G588</f>
        <v>0</v>
      </c>
      <c r="G596" s="394"/>
      <c r="H596" s="393">
        <f>'2026return'!H588:I588</f>
        <v>0</v>
      </c>
      <c r="I596" s="394"/>
      <c r="J596" s="110"/>
      <c r="K596" s="94"/>
      <c r="L596" s="4"/>
    </row>
    <row r="597" spans="1:12" x14ac:dyDescent="0.2">
      <c r="A597" s="170" t="s">
        <v>30</v>
      </c>
      <c r="B597" s="136">
        <f>SUM(B575:B584)</f>
        <v>0</v>
      </c>
      <c r="C597" s="104"/>
      <c r="D597" s="397">
        <f>SUM(D575:E584)</f>
        <v>0</v>
      </c>
      <c r="E597" s="398"/>
      <c r="F597" s="393">
        <f>'2026return'!F589:G589</f>
        <v>0</v>
      </c>
      <c r="G597" s="394"/>
      <c r="H597" s="393">
        <f>'2026return'!H589:I589</f>
        <v>0</v>
      </c>
      <c r="I597" s="394"/>
      <c r="J597" s="110"/>
      <c r="K597" s="94"/>
      <c r="L597" s="4"/>
    </row>
    <row r="598" spans="1:12" x14ac:dyDescent="0.2">
      <c r="A598" s="170" t="s">
        <v>35</v>
      </c>
      <c r="B598" s="136">
        <f>SUM(B585:B589)</f>
        <v>0</v>
      </c>
      <c r="C598" s="104"/>
      <c r="D598" s="397">
        <f>SUM(D585:E589)</f>
        <v>0</v>
      </c>
      <c r="E598" s="398"/>
      <c r="F598" s="393">
        <f>'2026return'!F590:G590</f>
        <v>0</v>
      </c>
      <c r="G598" s="394"/>
      <c r="H598" s="393">
        <f>'2026return'!H590:I590</f>
        <v>0</v>
      </c>
      <c r="I598" s="394"/>
      <c r="J598" s="110"/>
      <c r="K598" s="94"/>
      <c r="L598" s="4"/>
    </row>
    <row r="599" spans="1:12" x14ac:dyDescent="0.2">
      <c r="A599" s="170" t="s">
        <v>70</v>
      </c>
      <c r="B599" s="136">
        <f>SUM(B590:B594)</f>
        <v>0</v>
      </c>
      <c r="C599" s="104"/>
      <c r="D599" s="397">
        <f>SUM(D590:E594)</f>
        <v>0</v>
      </c>
      <c r="E599" s="398"/>
      <c r="F599" s="393">
        <f>'2026return'!F591:G591</f>
        <v>0</v>
      </c>
      <c r="G599" s="394"/>
      <c r="H599" s="393">
        <f>'2026return'!H591:I591</f>
        <v>0</v>
      </c>
      <c r="I599" s="394"/>
      <c r="J599" s="4"/>
      <c r="K599" s="4"/>
      <c r="L599" s="4"/>
    </row>
    <row r="600" spans="1:12" ht="13.5" thickBot="1" x14ac:dyDescent="0.25">
      <c r="A600" s="69" t="s">
        <v>55</v>
      </c>
      <c r="B600" s="137">
        <f>SUM(B596:B599)</f>
        <v>0</v>
      </c>
      <c r="C600" s="105"/>
      <c r="D600" s="397">
        <f>SUM(D596:E599)</f>
        <v>0</v>
      </c>
      <c r="E600" s="398"/>
      <c r="F600" s="401">
        <f>SUM(F596:G599)</f>
        <v>0</v>
      </c>
      <c r="G600" s="402"/>
      <c r="H600" s="403">
        <f>SUM(H596:I599)</f>
        <v>0</v>
      </c>
      <c r="I600" s="404"/>
      <c r="J600" s="4"/>
      <c r="K600" s="4"/>
      <c r="L600" s="4"/>
    </row>
    <row r="601" spans="1:12" ht="13.5" thickTop="1" x14ac:dyDescent="0.2">
      <c r="A601" s="4"/>
      <c r="B601" s="4"/>
      <c r="C601" s="4"/>
      <c r="D601" s="107"/>
      <c r="E601" s="399"/>
      <c r="F601" s="399"/>
      <c r="G601" s="4"/>
      <c r="H601" s="9"/>
      <c r="I601" s="9"/>
      <c r="J601" s="9"/>
      <c r="K601" s="9"/>
      <c r="L601" s="4"/>
    </row>
    <row r="602" spans="1:12" ht="18.75" x14ac:dyDescent="0.3">
      <c r="A602" s="91" t="s">
        <v>65</v>
      </c>
      <c r="B602" s="4"/>
      <c r="C602" s="4"/>
      <c r="D602" s="107"/>
      <c r="E602" s="141"/>
      <c r="F602" s="201"/>
      <c r="G602" s="9"/>
      <c r="H602" s="55"/>
      <c r="I602" s="4"/>
      <c r="J602" s="4"/>
      <c r="K602" s="4"/>
      <c r="L602" s="4"/>
    </row>
    <row r="603" spans="1:12" hidden="1" x14ac:dyDescent="0.2">
      <c r="A603" s="160" t="s">
        <v>41</v>
      </c>
      <c r="B603" s="70" t="s">
        <v>1</v>
      </c>
      <c r="C603" s="24" t="s">
        <v>3</v>
      </c>
      <c r="D603" s="400" t="s">
        <v>0</v>
      </c>
      <c r="E603" s="400"/>
      <c r="F603" s="202"/>
      <c r="G603" s="8"/>
      <c r="H603" s="98"/>
      <c r="I603" s="98"/>
      <c r="J603" s="98"/>
      <c r="K603" s="4"/>
      <c r="L603" s="4"/>
    </row>
    <row r="604" spans="1:12" hidden="1" x14ac:dyDescent="0.2">
      <c r="A604" s="197" t="s">
        <v>4</v>
      </c>
      <c r="B604" s="96"/>
      <c r="C604" s="97">
        <v>1.36</v>
      </c>
      <c r="D604" s="391">
        <f t="shared" ref="D604:D626" si="7">+B604*C604/1000</f>
        <v>0</v>
      </c>
      <c r="E604" s="392"/>
      <c r="F604" s="202"/>
      <c r="G604" s="8"/>
      <c r="H604" s="100"/>
      <c r="I604" s="100"/>
      <c r="J604" s="100"/>
      <c r="K604" s="126"/>
      <c r="L604" s="4"/>
    </row>
    <row r="605" spans="1:12" hidden="1" x14ac:dyDescent="0.2">
      <c r="A605" s="186" t="s">
        <v>76</v>
      </c>
      <c r="B605" s="96"/>
      <c r="C605" s="97">
        <v>1.36</v>
      </c>
      <c r="D605" s="391">
        <f t="shared" si="7"/>
        <v>0</v>
      </c>
      <c r="E605" s="392"/>
      <c r="F605" s="202"/>
      <c r="G605" s="8"/>
      <c r="H605" s="100"/>
      <c r="I605" s="100"/>
      <c r="J605" s="100"/>
      <c r="K605" s="126"/>
      <c r="L605" s="4"/>
    </row>
    <row r="606" spans="1:12" hidden="1" x14ac:dyDescent="0.2">
      <c r="A606" s="186" t="s">
        <v>76</v>
      </c>
      <c r="B606" s="96"/>
      <c r="C606" s="97">
        <v>1.36</v>
      </c>
      <c r="D606" s="391">
        <f t="shared" si="7"/>
        <v>0</v>
      </c>
      <c r="E606" s="392"/>
      <c r="F606" s="202"/>
      <c r="G606" s="8"/>
      <c r="H606" s="4"/>
      <c r="I606" s="4"/>
      <c r="J606" s="4"/>
      <c r="K606" s="4"/>
      <c r="L606" s="4"/>
    </row>
    <row r="607" spans="1:12" hidden="1" x14ac:dyDescent="0.2">
      <c r="A607" s="197" t="s">
        <v>7</v>
      </c>
      <c r="B607" s="96"/>
      <c r="C607" s="97">
        <v>4.46</v>
      </c>
      <c r="D607" s="391">
        <f t="shared" si="7"/>
        <v>0</v>
      </c>
      <c r="E607" s="392"/>
      <c r="F607" s="202"/>
      <c r="G607" s="8"/>
      <c r="H607" s="203"/>
      <c r="I607" s="94"/>
      <c r="J607" s="94"/>
      <c r="K607" s="4"/>
      <c r="L607" s="4"/>
    </row>
    <row r="608" spans="1:12" hidden="1" x14ac:dyDescent="0.2">
      <c r="A608" s="170" t="s">
        <v>68</v>
      </c>
      <c r="B608" s="96"/>
      <c r="C608" s="97">
        <v>4.46</v>
      </c>
      <c r="D608" s="391">
        <f t="shared" si="7"/>
        <v>0</v>
      </c>
      <c r="E608" s="392"/>
      <c r="F608" s="202"/>
      <c r="G608" s="8"/>
      <c r="H608" s="203"/>
      <c r="I608" s="94"/>
      <c r="J608" s="94"/>
      <c r="K608" s="4"/>
      <c r="L608" s="4"/>
    </row>
    <row r="609" spans="1:12" hidden="1" x14ac:dyDescent="0.2">
      <c r="A609" s="186" t="s">
        <v>76</v>
      </c>
      <c r="B609" s="96"/>
      <c r="C609" s="97">
        <v>4.46</v>
      </c>
      <c r="D609" s="391">
        <f t="shared" si="7"/>
        <v>0</v>
      </c>
      <c r="E609" s="392"/>
      <c r="F609" s="202"/>
      <c r="G609" s="8"/>
      <c r="H609" s="98"/>
      <c r="I609" s="98"/>
      <c r="J609" s="98"/>
      <c r="K609" s="4"/>
      <c r="L609" s="4"/>
    </row>
    <row r="610" spans="1:12" hidden="1" x14ac:dyDescent="0.2">
      <c r="A610" s="186" t="s">
        <v>76</v>
      </c>
      <c r="B610" s="96"/>
      <c r="C610" s="97">
        <v>4.46</v>
      </c>
      <c r="D610" s="391">
        <f t="shared" si="7"/>
        <v>0</v>
      </c>
      <c r="E610" s="392"/>
      <c r="F610" s="202"/>
      <c r="G610" s="8"/>
      <c r="H610" s="107"/>
      <c r="I610" s="4"/>
      <c r="J610" s="4"/>
      <c r="K610" s="127"/>
      <c r="L610" s="4"/>
    </row>
    <row r="611" spans="1:12" hidden="1" x14ac:dyDescent="0.2">
      <c r="A611" s="175" t="s">
        <v>72</v>
      </c>
      <c r="B611" s="96"/>
      <c r="C611" s="97">
        <v>4.46</v>
      </c>
      <c r="D611" s="391">
        <f t="shared" si="7"/>
        <v>0</v>
      </c>
      <c r="E611" s="392"/>
      <c r="F611" s="202"/>
      <c r="G611" s="8"/>
      <c r="H611" s="107"/>
      <c r="I611" s="4"/>
      <c r="J611" s="4"/>
      <c r="K611" s="94"/>
      <c r="L611" s="4"/>
    </row>
    <row r="612" spans="1:12" hidden="1" x14ac:dyDescent="0.2">
      <c r="A612" s="170" t="s">
        <v>76</v>
      </c>
      <c r="B612" s="96"/>
      <c r="C612" s="97">
        <v>4.46</v>
      </c>
      <c r="D612" s="391">
        <f t="shared" si="7"/>
        <v>0</v>
      </c>
      <c r="E612" s="392"/>
      <c r="F612" s="202"/>
      <c r="G612" s="8"/>
      <c r="H612" s="107"/>
      <c r="I612" s="4"/>
      <c r="J612" s="4"/>
      <c r="K612" s="94"/>
      <c r="L612" s="4"/>
    </row>
    <row r="613" spans="1:12" hidden="1" x14ac:dyDescent="0.2">
      <c r="A613" s="170" t="s">
        <v>76</v>
      </c>
      <c r="B613" s="96"/>
      <c r="C613" s="97">
        <v>4.46</v>
      </c>
      <c r="D613" s="391">
        <f t="shared" si="7"/>
        <v>0</v>
      </c>
      <c r="E613" s="392"/>
      <c r="F613" s="202"/>
      <c r="G613" s="8"/>
      <c r="H613" s="107"/>
      <c r="I613" s="107"/>
      <c r="J613" s="107"/>
      <c r="K613" s="94"/>
      <c r="L613" s="4"/>
    </row>
    <row r="614" spans="1:12" hidden="1" x14ac:dyDescent="0.2">
      <c r="A614" s="175" t="s">
        <v>73</v>
      </c>
      <c r="B614" s="96"/>
      <c r="C614" s="97">
        <v>4.46</v>
      </c>
      <c r="D614" s="391">
        <f t="shared" si="7"/>
        <v>0</v>
      </c>
      <c r="E614" s="392"/>
      <c r="F614" s="202"/>
      <c r="G614" s="8"/>
      <c r="H614" s="107"/>
      <c r="I614" s="107"/>
      <c r="J614" s="107"/>
      <c r="K614" s="94"/>
      <c r="L614" s="4"/>
    </row>
    <row r="615" spans="1:12" hidden="1" x14ac:dyDescent="0.2">
      <c r="A615" s="170" t="s">
        <v>76</v>
      </c>
      <c r="B615" s="96"/>
      <c r="C615" s="97">
        <v>4.46</v>
      </c>
      <c r="D615" s="391">
        <f t="shared" si="7"/>
        <v>0</v>
      </c>
      <c r="E615" s="392"/>
      <c r="F615" s="202"/>
      <c r="G615" s="8"/>
      <c r="H615" s="108"/>
      <c r="I615" s="108"/>
      <c r="J615" s="108"/>
      <c r="K615" s="108"/>
      <c r="L615" s="4"/>
    </row>
    <row r="616" spans="1:12" hidden="1" x14ac:dyDescent="0.2">
      <c r="A616" s="170" t="s">
        <v>76</v>
      </c>
      <c r="B616" s="96"/>
      <c r="C616" s="97">
        <v>4.46</v>
      </c>
      <c r="D616" s="391">
        <f t="shared" si="7"/>
        <v>0</v>
      </c>
      <c r="E616" s="392"/>
      <c r="F616" s="202"/>
      <c r="G616" s="8"/>
      <c r="H616" s="204"/>
      <c r="I616" s="109"/>
      <c r="J616" s="109"/>
      <c r="K616" s="110"/>
      <c r="L616" s="4"/>
    </row>
    <row r="617" spans="1:12" hidden="1" x14ac:dyDescent="0.2">
      <c r="A617" s="170" t="s">
        <v>8</v>
      </c>
      <c r="B617" s="96"/>
      <c r="C617" s="97">
        <v>6.75</v>
      </c>
      <c r="D617" s="391">
        <f t="shared" si="7"/>
        <v>0</v>
      </c>
      <c r="E617" s="392"/>
      <c r="F617" s="202"/>
      <c r="G617" s="8"/>
      <c r="H617" s="98"/>
      <c r="I617" s="98"/>
      <c r="J617" s="98"/>
      <c r="K617" s="107"/>
      <c r="L617" s="4"/>
    </row>
    <row r="618" spans="1:12" hidden="1" x14ac:dyDescent="0.2">
      <c r="A618" s="186" t="s">
        <v>74</v>
      </c>
      <c r="B618" s="96"/>
      <c r="C618" s="97">
        <v>6.75</v>
      </c>
      <c r="D618" s="391">
        <f t="shared" si="7"/>
        <v>0</v>
      </c>
      <c r="E618" s="392"/>
      <c r="F618" s="202"/>
      <c r="G618" s="8"/>
      <c r="H618" s="110"/>
      <c r="I618" s="110"/>
      <c r="J618" s="110"/>
      <c r="K618" s="127"/>
      <c r="L618" s="4"/>
    </row>
    <row r="619" spans="1:12" hidden="1" x14ac:dyDescent="0.2">
      <c r="A619" s="186" t="s">
        <v>71</v>
      </c>
      <c r="B619" s="96"/>
      <c r="C619" s="97">
        <v>6.75</v>
      </c>
      <c r="D619" s="391">
        <f t="shared" si="7"/>
        <v>0</v>
      </c>
      <c r="E619" s="392"/>
      <c r="F619" s="202"/>
      <c r="G619" s="8"/>
      <c r="H619" s="110"/>
      <c r="I619" s="110"/>
      <c r="J619" s="110"/>
      <c r="K619" s="94"/>
      <c r="L619" s="4"/>
    </row>
    <row r="620" spans="1:12" hidden="1" x14ac:dyDescent="0.2">
      <c r="A620" s="186" t="s">
        <v>76</v>
      </c>
      <c r="B620" s="96"/>
      <c r="C620" s="97">
        <v>6.75</v>
      </c>
      <c r="D620" s="391">
        <f t="shared" si="7"/>
        <v>0</v>
      </c>
      <c r="E620" s="392"/>
      <c r="F620" s="202"/>
      <c r="G620" s="8"/>
      <c r="H620" s="110"/>
      <c r="I620" s="110"/>
      <c r="J620" s="110"/>
      <c r="K620" s="94"/>
      <c r="L620" s="4"/>
    </row>
    <row r="621" spans="1:12" hidden="1" x14ac:dyDescent="0.2">
      <c r="A621" s="186" t="s">
        <v>76</v>
      </c>
      <c r="B621" s="96"/>
      <c r="C621" s="97">
        <v>6.75</v>
      </c>
      <c r="D621" s="391">
        <f t="shared" si="7"/>
        <v>0</v>
      </c>
      <c r="E621" s="392"/>
      <c r="F621" s="202"/>
      <c r="G621" s="8"/>
      <c r="H621" s="110"/>
      <c r="I621" s="110"/>
      <c r="J621" s="110"/>
      <c r="K621" s="94"/>
      <c r="L621" s="4"/>
    </row>
    <row r="622" spans="1:12" hidden="1" x14ac:dyDescent="0.2">
      <c r="A622" s="170" t="s">
        <v>69</v>
      </c>
      <c r="B622" s="96"/>
      <c r="C622" s="97">
        <v>9.7899999999999991</v>
      </c>
      <c r="D622" s="391">
        <f t="shared" si="7"/>
        <v>0</v>
      </c>
      <c r="E622" s="392"/>
      <c r="F622" s="202"/>
      <c r="G622" s="8"/>
      <c r="H622" s="110"/>
      <c r="I622" s="110"/>
      <c r="J622" s="110"/>
      <c r="K622" s="94"/>
      <c r="L622" s="4"/>
    </row>
    <row r="623" spans="1:12" hidden="1" x14ac:dyDescent="0.2">
      <c r="A623" s="186" t="s">
        <v>75</v>
      </c>
      <c r="B623" s="96"/>
      <c r="C623" s="97">
        <v>9.7899999999999991</v>
      </c>
      <c r="D623" s="391">
        <f t="shared" si="7"/>
        <v>0</v>
      </c>
      <c r="E623" s="392"/>
      <c r="F623" s="202"/>
      <c r="G623" s="8"/>
      <c r="H623" s="4"/>
      <c r="I623" s="4"/>
      <c r="J623" s="4"/>
      <c r="K623" s="4"/>
      <c r="L623" s="4"/>
    </row>
    <row r="624" spans="1:12" hidden="1" x14ac:dyDescent="0.2">
      <c r="A624" s="186" t="s">
        <v>28</v>
      </c>
      <c r="B624" s="96"/>
      <c r="C624" s="97">
        <v>9.7899999999999991</v>
      </c>
      <c r="D624" s="391">
        <f t="shared" si="7"/>
        <v>0</v>
      </c>
      <c r="E624" s="392"/>
      <c r="F624" s="202"/>
      <c r="G624" s="8"/>
      <c r="H624" s="204"/>
      <c r="I624" s="109"/>
      <c r="J624" s="109"/>
      <c r="K624" s="110"/>
      <c r="L624" s="4"/>
    </row>
    <row r="625" spans="1:12" hidden="1" x14ac:dyDescent="0.2">
      <c r="A625" s="186" t="s">
        <v>76</v>
      </c>
      <c r="B625" s="96"/>
      <c r="C625" s="97">
        <v>9.7899999999999991</v>
      </c>
      <c r="D625" s="391">
        <f t="shared" si="7"/>
        <v>0</v>
      </c>
      <c r="E625" s="392"/>
      <c r="F625" s="202"/>
      <c r="G625" s="8"/>
      <c r="H625" s="98"/>
      <c r="I625" s="98"/>
      <c r="J625" s="98"/>
      <c r="K625" s="107"/>
      <c r="L625" s="4"/>
    </row>
    <row r="626" spans="1:12" hidden="1" x14ac:dyDescent="0.2">
      <c r="A626" s="170" t="s">
        <v>76</v>
      </c>
      <c r="B626" s="96"/>
      <c r="C626" s="97">
        <v>9.7899999999999991</v>
      </c>
      <c r="D626" s="391">
        <f t="shared" si="7"/>
        <v>0</v>
      </c>
      <c r="E626" s="392"/>
      <c r="F626" s="202"/>
      <c r="G626" s="8"/>
      <c r="H626" s="110"/>
      <c r="I626" s="110"/>
      <c r="J626" s="110"/>
      <c r="K626" s="127"/>
      <c r="L626" s="4"/>
    </row>
    <row r="627" spans="1:12" hidden="1" x14ac:dyDescent="0.2">
      <c r="A627" s="199"/>
      <c r="B627" s="102"/>
      <c r="C627" s="103"/>
      <c r="D627" s="395"/>
      <c r="E627" s="396"/>
      <c r="F627" s="205"/>
      <c r="G627" s="8"/>
      <c r="H627" s="110"/>
      <c r="I627" s="110"/>
      <c r="J627" s="110"/>
      <c r="K627" s="94"/>
      <c r="L627" s="4"/>
    </row>
    <row r="628" spans="1:12" hidden="1" x14ac:dyDescent="0.2">
      <c r="A628" s="170" t="s">
        <v>54</v>
      </c>
      <c r="B628" s="136">
        <f>SUM(B604:B606)</f>
        <v>0</v>
      </c>
      <c r="C628" s="104"/>
      <c r="D628" s="397">
        <f>SUM(D604:E606)</f>
        <v>0</v>
      </c>
      <c r="E628" s="398"/>
      <c r="F628" s="202"/>
      <c r="G628" s="8"/>
      <c r="H628" s="110"/>
      <c r="I628" s="110"/>
      <c r="J628" s="110"/>
      <c r="K628" s="94"/>
      <c r="L628" s="4"/>
    </row>
    <row r="629" spans="1:12" hidden="1" x14ac:dyDescent="0.2">
      <c r="A629" s="170" t="s">
        <v>30</v>
      </c>
      <c r="B629" s="136">
        <f>SUM(B607:B616)</f>
        <v>0</v>
      </c>
      <c r="C629" s="104"/>
      <c r="D629" s="397">
        <f>SUM(D607:E616)</f>
        <v>0</v>
      </c>
      <c r="E629" s="398"/>
      <c r="F629" s="202"/>
      <c r="G629" s="8"/>
      <c r="H629" s="110"/>
      <c r="I629" s="110"/>
      <c r="J629" s="110"/>
      <c r="K629" s="94"/>
      <c r="L629" s="4"/>
    </row>
    <row r="630" spans="1:12" hidden="1" x14ac:dyDescent="0.2">
      <c r="A630" s="170" t="s">
        <v>35</v>
      </c>
      <c r="B630" s="136">
        <f>SUM(B617:B621)</f>
        <v>0</v>
      </c>
      <c r="C630" s="104"/>
      <c r="D630" s="397">
        <f>SUM(D617:E621)</f>
        <v>0</v>
      </c>
      <c r="E630" s="398"/>
      <c r="F630" s="107"/>
      <c r="G630" s="8"/>
      <c r="H630" s="110"/>
      <c r="I630" s="110"/>
      <c r="J630" s="110"/>
      <c r="K630" s="94"/>
      <c r="L630" s="4"/>
    </row>
    <row r="631" spans="1:12" hidden="1" x14ac:dyDescent="0.2">
      <c r="A631" s="170" t="s">
        <v>70</v>
      </c>
      <c r="B631" s="136">
        <f>SUM(B622:B626)</f>
        <v>0</v>
      </c>
      <c r="C631" s="104"/>
      <c r="D631" s="397">
        <f>SUM(D622:E626)</f>
        <v>0</v>
      </c>
      <c r="E631" s="398"/>
      <c r="F631" s="107"/>
      <c r="G631" s="8"/>
      <c r="H631" s="4"/>
      <c r="I631" s="4"/>
      <c r="J631" s="4"/>
      <c r="K631" s="4"/>
      <c r="L631" s="4"/>
    </row>
    <row r="632" spans="1:12" hidden="1" x14ac:dyDescent="0.2">
      <c r="A632" s="69" t="s">
        <v>55</v>
      </c>
      <c r="B632" s="137">
        <f>SUM(B628:B631)</f>
        <v>0</v>
      </c>
      <c r="C632" s="105"/>
      <c r="D632" s="397">
        <f>SUM(D628:E631)</f>
        <v>0</v>
      </c>
      <c r="E632" s="398"/>
      <c r="F632" s="202"/>
      <c r="G632" s="8"/>
      <c r="H632" s="4"/>
      <c r="I632" s="4"/>
      <c r="J632" s="4"/>
      <c r="K632" s="4"/>
      <c r="L632" s="4"/>
    </row>
    <row r="633" spans="1:12" hidden="1" x14ac:dyDescent="0.2">
      <c r="A633" s="4"/>
      <c r="B633" s="4"/>
      <c r="C633" s="4"/>
      <c r="D633" s="107"/>
      <c r="E633" s="399"/>
      <c r="F633" s="399"/>
      <c r="G633" s="4"/>
      <c r="H633" s="9"/>
      <c r="I633" s="9"/>
      <c r="J633" s="9"/>
      <c r="K633" s="9"/>
      <c r="L633" s="4"/>
    </row>
    <row r="634" spans="1:12" ht="18.75" hidden="1" x14ac:dyDescent="0.3">
      <c r="A634" s="91" t="s">
        <v>65</v>
      </c>
      <c r="B634" s="4"/>
      <c r="C634" s="4"/>
      <c r="D634" s="107"/>
      <c r="E634" s="141"/>
      <c r="F634" s="201"/>
      <c r="G634" s="9"/>
      <c r="H634" s="55"/>
      <c r="I634" s="4"/>
      <c r="J634" s="4"/>
      <c r="K634" s="4"/>
      <c r="L634" s="4"/>
    </row>
    <row r="635" spans="1:12" hidden="1" x14ac:dyDescent="0.2">
      <c r="A635" s="160" t="s">
        <v>41</v>
      </c>
      <c r="B635" s="70" t="s">
        <v>1</v>
      </c>
      <c r="C635" s="24" t="s">
        <v>3</v>
      </c>
      <c r="D635" s="400" t="s">
        <v>0</v>
      </c>
      <c r="E635" s="400"/>
      <c r="F635" s="202"/>
      <c r="G635" s="8"/>
      <c r="H635" s="98"/>
      <c r="I635" s="98"/>
      <c r="J635" s="98"/>
      <c r="K635" s="4"/>
      <c r="L635" s="4"/>
    </row>
    <row r="636" spans="1:12" hidden="1" x14ac:dyDescent="0.2">
      <c r="A636" s="197" t="s">
        <v>4</v>
      </c>
      <c r="B636" s="96"/>
      <c r="C636" s="97">
        <v>1.36</v>
      </c>
      <c r="D636" s="391">
        <f t="shared" ref="D636:D658" si="8">+B636*C636/1000</f>
        <v>0</v>
      </c>
      <c r="E636" s="392"/>
      <c r="F636" s="202"/>
      <c r="G636" s="8"/>
      <c r="H636" s="100"/>
      <c r="I636" s="100"/>
      <c r="J636" s="100"/>
      <c r="K636" s="126"/>
      <c r="L636" s="4"/>
    </row>
    <row r="637" spans="1:12" hidden="1" x14ac:dyDescent="0.2">
      <c r="A637" s="186" t="s">
        <v>76</v>
      </c>
      <c r="B637" s="96"/>
      <c r="C637" s="97">
        <v>1.36</v>
      </c>
      <c r="D637" s="391">
        <f t="shared" si="8"/>
        <v>0</v>
      </c>
      <c r="E637" s="392"/>
      <c r="F637" s="202"/>
      <c r="G637" s="8"/>
      <c r="H637" s="100"/>
      <c r="I637" s="100"/>
      <c r="J637" s="100"/>
      <c r="K637" s="126"/>
      <c r="L637" s="4"/>
    </row>
    <row r="638" spans="1:12" hidden="1" x14ac:dyDescent="0.2">
      <c r="A638" s="186" t="s">
        <v>76</v>
      </c>
      <c r="B638" s="96"/>
      <c r="C638" s="97">
        <v>1.36</v>
      </c>
      <c r="D638" s="391">
        <f t="shared" si="8"/>
        <v>0</v>
      </c>
      <c r="E638" s="392"/>
      <c r="F638" s="202"/>
      <c r="G638" s="8"/>
      <c r="H638" s="4"/>
      <c r="I638" s="4"/>
      <c r="J638" s="4"/>
      <c r="K638" s="4"/>
      <c r="L638" s="4"/>
    </row>
    <row r="639" spans="1:12" hidden="1" x14ac:dyDescent="0.2">
      <c r="A639" s="197" t="s">
        <v>7</v>
      </c>
      <c r="B639" s="96"/>
      <c r="C639" s="97">
        <v>4.46</v>
      </c>
      <c r="D639" s="391">
        <f t="shared" si="8"/>
        <v>0</v>
      </c>
      <c r="E639" s="392"/>
      <c r="F639" s="202"/>
      <c r="G639" s="8"/>
      <c r="H639" s="203"/>
      <c r="I639" s="94"/>
      <c r="J639" s="94"/>
      <c r="K639" s="4"/>
      <c r="L639" s="4"/>
    </row>
    <row r="640" spans="1:12" hidden="1" x14ac:dyDescent="0.2">
      <c r="A640" s="170" t="s">
        <v>68</v>
      </c>
      <c r="B640" s="96"/>
      <c r="C640" s="97">
        <v>4.46</v>
      </c>
      <c r="D640" s="391">
        <f t="shared" si="8"/>
        <v>0</v>
      </c>
      <c r="E640" s="392"/>
      <c r="F640" s="202"/>
      <c r="G640" s="8"/>
      <c r="H640" s="203"/>
      <c r="I640" s="94"/>
      <c r="J640" s="94"/>
      <c r="K640" s="4"/>
      <c r="L640" s="4"/>
    </row>
    <row r="641" spans="1:12" hidden="1" x14ac:dyDescent="0.2">
      <c r="A641" s="186" t="s">
        <v>76</v>
      </c>
      <c r="B641" s="96"/>
      <c r="C641" s="97">
        <v>4.46</v>
      </c>
      <c r="D641" s="391">
        <f t="shared" si="8"/>
        <v>0</v>
      </c>
      <c r="E641" s="392"/>
      <c r="F641" s="202"/>
      <c r="G641" s="8"/>
      <c r="H641" s="98"/>
      <c r="I641" s="98"/>
      <c r="J641" s="98"/>
      <c r="K641" s="4"/>
      <c r="L641" s="4"/>
    </row>
    <row r="642" spans="1:12" hidden="1" x14ac:dyDescent="0.2">
      <c r="A642" s="186" t="s">
        <v>76</v>
      </c>
      <c r="B642" s="96"/>
      <c r="C642" s="97">
        <v>4.46</v>
      </c>
      <c r="D642" s="391">
        <f t="shared" si="8"/>
        <v>0</v>
      </c>
      <c r="E642" s="392"/>
      <c r="F642" s="202"/>
      <c r="G642" s="8"/>
      <c r="H642" s="107"/>
      <c r="I642" s="4"/>
      <c r="J642" s="4"/>
      <c r="K642" s="127"/>
      <c r="L642" s="4"/>
    </row>
    <row r="643" spans="1:12" hidden="1" x14ac:dyDescent="0.2">
      <c r="A643" s="175" t="s">
        <v>72</v>
      </c>
      <c r="B643" s="96"/>
      <c r="C643" s="97">
        <v>4.46</v>
      </c>
      <c r="D643" s="391">
        <f t="shared" si="8"/>
        <v>0</v>
      </c>
      <c r="E643" s="392"/>
      <c r="F643" s="202"/>
      <c r="G643" s="8"/>
      <c r="H643" s="107"/>
      <c r="I643" s="4"/>
      <c r="J643" s="4"/>
      <c r="K643" s="94"/>
      <c r="L643" s="4"/>
    </row>
    <row r="644" spans="1:12" hidden="1" x14ac:dyDescent="0.2">
      <c r="A644" s="170" t="s">
        <v>76</v>
      </c>
      <c r="B644" s="96"/>
      <c r="C644" s="97">
        <v>4.46</v>
      </c>
      <c r="D644" s="391">
        <f t="shared" si="8"/>
        <v>0</v>
      </c>
      <c r="E644" s="392"/>
      <c r="F644" s="202"/>
      <c r="G644" s="8"/>
      <c r="H644" s="107"/>
      <c r="I644" s="4"/>
      <c r="J644" s="4"/>
      <c r="K644" s="94"/>
      <c r="L644" s="4"/>
    </row>
    <row r="645" spans="1:12" hidden="1" x14ac:dyDescent="0.2">
      <c r="A645" s="170" t="s">
        <v>76</v>
      </c>
      <c r="B645" s="96"/>
      <c r="C645" s="97">
        <v>4.46</v>
      </c>
      <c r="D645" s="391">
        <f t="shared" si="8"/>
        <v>0</v>
      </c>
      <c r="E645" s="392"/>
      <c r="F645" s="202"/>
      <c r="G645" s="8"/>
      <c r="H645" s="107"/>
      <c r="I645" s="107"/>
      <c r="J645" s="107"/>
      <c r="K645" s="94"/>
      <c r="L645" s="4"/>
    </row>
    <row r="646" spans="1:12" hidden="1" x14ac:dyDescent="0.2">
      <c r="A646" s="175" t="s">
        <v>73</v>
      </c>
      <c r="B646" s="96"/>
      <c r="C646" s="97">
        <v>4.46</v>
      </c>
      <c r="D646" s="391">
        <f t="shared" si="8"/>
        <v>0</v>
      </c>
      <c r="E646" s="392"/>
      <c r="F646" s="202"/>
      <c r="G646" s="8"/>
      <c r="H646" s="107"/>
      <c r="I646" s="107"/>
      <c r="J646" s="107"/>
      <c r="K646" s="94"/>
      <c r="L646" s="4"/>
    </row>
    <row r="647" spans="1:12" hidden="1" x14ac:dyDescent="0.2">
      <c r="A647" s="170" t="s">
        <v>76</v>
      </c>
      <c r="B647" s="96"/>
      <c r="C647" s="97">
        <v>4.46</v>
      </c>
      <c r="D647" s="391">
        <f t="shared" si="8"/>
        <v>0</v>
      </c>
      <c r="E647" s="392"/>
      <c r="F647" s="202"/>
      <c r="G647" s="8"/>
      <c r="H647" s="108"/>
      <c r="I647" s="108"/>
      <c r="J647" s="108"/>
      <c r="K647" s="108"/>
      <c r="L647" s="4"/>
    </row>
    <row r="648" spans="1:12" hidden="1" x14ac:dyDescent="0.2">
      <c r="A648" s="170" t="s">
        <v>76</v>
      </c>
      <c r="B648" s="96"/>
      <c r="C648" s="97">
        <v>4.46</v>
      </c>
      <c r="D648" s="391">
        <f t="shared" si="8"/>
        <v>0</v>
      </c>
      <c r="E648" s="392"/>
      <c r="F648" s="202"/>
      <c r="G648" s="8"/>
      <c r="H648" s="204"/>
      <c r="I648" s="109"/>
      <c r="J648" s="109"/>
      <c r="K648" s="110"/>
      <c r="L648" s="4"/>
    </row>
    <row r="649" spans="1:12" hidden="1" x14ac:dyDescent="0.2">
      <c r="A649" s="170" t="s">
        <v>8</v>
      </c>
      <c r="B649" s="96"/>
      <c r="C649" s="97">
        <v>6.75</v>
      </c>
      <c r="D649" s="391">
        <f t="shared" si="8"/>
        <v>0</v>
      </c>
      <c r="E649" s="392"/>
      <c r="F649" s="202"/>
      <c r="G649" s="8"/>
      <c r="H649" s="98"/>
      <c r="I649" s="98"/>
      <c r="J649" s="98"/>
      <c r="K649" s="107"/>
      <c r="L649" s="4"/>
    </row>
    <row r="650" spans="1:12" hidden="1" x14ac:dyDescent="0.2">
      <c r="A650" s="186" t="s">
        <v>74</v>
      </c>
      <c r="B650" s="96"/>
      <c r="C650" s="97">
        <v>6.75</v>
      </c>
      <c r="D650" s="391">
        <f t="shared" si="8"/>
        <v>0</v>
      </c>
      <c r="E650" s="392"/>
      <c r="F650" s="202"/>
      <c r="G650" s="8"/>
      <c r="H650" s="110"/>
      <c r="I650" s="110"/>
      <c r="J650" s="110"/>
      <c r="K650" s="127"/>
      <c r="L650" s="4"/>
    </row>
    <row r="651" spans="1:12" hidden="1" x14ac:dyDescent="0.2">
      <c r="A651" s="186" t="s">
        <v>71</v>
      </c>
      <c r="B651" s="96"/>
      <c r="C651" s="97">
        <v>6.75</v>
      </c>
      <c r="D651" s="391">
        <f t="shared" si="8"/>
        <v>0</v>
      </c>
      <c r="E651" s="392"/>
      <c r="F651" s="202"/>
      <c r="G651" s="8"/>
      <c r="H651" s="110"/>
      <c r="I651" s="110"/>
      <c r="J651" s="110"/>
      <c r="K651" s="94"/>
      <c r="L651" s="4"/>
    </row>
    <row r="652" spans="1:12" hidden="1" x14ac:dyDescent="0.2">
      <c r="A652" s="186" t="s">
        <v>76</v>
      </c>
      <c r="B652" s="96"/>
      <c r="C652" s="97">
        <v>6.75</v>
      </c>
      <c r="D652" s="391">
        <f t="shared" si="8"/>
        <v>0</v>
      </c>
      <c r="E652" s="392"/>
      <c r="F652" s="202"/>
      <c r="G652" s="8"/>
      <c r="H652" s="110"/>
      <c r="I652" s="110"/>
      <c r="J652" s="110"/>
      <c r="K652" s="94"/>
      <c r="L652" s="4"/>
    </row>
    <row r="653" spans="1:12" hidden="1" x14ac:dyDescent="0.2">
      <c r="A653" s="186" t="s">
        <v>76</v>
      </c>
      <c r="B653" s="96"/>
      <c r="C653" s="97">
        <v>6.75</v>
      </c>
      <c r="D653" s="391">
        <f t="shared" si="8"/>
        <v>0</v>
      </c>
      <c r="E653" s="392"/>
      <c r="F653" s="202"/>
      <c r="G653" s="8"/>
      <c r="H653" s="110"/>
      <c r="I653" s="110"/>
      <c r="J653" s="110"/>
      <c r="K653" s="94"/>
      <c r="L653" s="4"/>
    </row>
    <row r="654" spans="1:12" hidden="1" x14ac:dyDescent="0.2">
      <c r="A654" s="170" t="s">
        <v>69</v>
      </c>
      <c r="B654" s="96"/>
      <c r="C654" s="97">
        <v>9.7899999999999991</v>
      </c>
      <c r="D654" s="391">
        <f t="shared" si="8"/>
        <v>0</v>
      </c>
      <c r="E654" s="392"/>
      <c r="F654" s="202"/>
      <c r="G654" s="8"/>
      <c r="H654" s="110"/>
      <c r="I654" s="110"/>
      <c r="J654" s="110"/>
      <c r="K654" s="94"/>
      <c r="L654" s="4"/>
    </row>
    <row r="655" spans="1:12" hidden="1" x14ac:dyDescent="0.2">
      <c r="A655" s="186" t="s">
        <v>75</v>
      </c>
      <c r="B655" s="96"/>
      <c r="C655" s="97">
        <v>9.7899999999999991</v>
      </c>
      <c r="D655" s="391">
        <f t="shared" si="8"/>
        <v>0</v>
      </c>
      <c r="E655" s="392"/>
      <c r="F655" s="202"/>
      <c r="G655" s="8"/>
      <c r="H655" s="4"/>
      <c r="I655" s="4"/>
      <c r="J655" s="4"/>
      <c r="K655" s="4"/>
      <c r="L655" s="4"/>
    </row>
    <row r="656" spans="1:12" hidden="1" x14ac:dyDescent="0.2">
      <c r="A656" s="186" t="s">
        <v>28</v>
      </c>
      <c r="B656" s="96"/>
      <c r="C656" s="97">
        <v>9.7899999999999991</v>
      </c>
      <c r="D656" s="391">
        <f t="shared" si="8"/>
        <v>0</v>
      </c>
      <c r="E656" s="392"/>
      <c r="F656" s="202"/>
      <c r="G656" s="8"/>
      <c r="H656" s="204"/>
      <c r="I656" s="109"/>
      <c r="J656" s="109"/>
      <c r="K656" s="110"/>
      <c r="L656" s="4"/>
    </row>
    <row r="657" spans="1:12" hidden="1" x14ac:dyDescent="0.2">
      <c r="A657" s="186" t="s">
        <v>76</v>
      </c>
      <c r="B657" s="96"/>
      <c r="C657" s="97">
        <v>9.7899999999999991</v>
      </c>
      <c r="D657" s="391">
        <f t="shared" si="8"/>
        <v>0</v>
      </c>
      <c r="E657" s="392"/>
      <c r="F657" s="202"/>
      <c r="G657" s="8"/>
      <c r="H657" s="98"/>
      <c r="I657" s="98"/>
      <c r="J657" s="98"/>
      <c r="K657" s="107"/>
      <c r="L657" s="4"/>
    </row>
    <row r="658" spans="1:12" hidden="1" x14ac:dyDescent="0.2">
      <c r="A658" s="186" t="s">
        <v>76</v>
      </c>
      <c r="B658" s="96"/>
      <c r="C658" s="97">
        <v>9.7899999999999991</v>
      </c>
      <c r="D658" s="391">
        <f t="shared" si="8"/>
        <v>0</v>
      </c>
      <c r="E658" s="392"/>
      <c r="F658" s="202"/>
      <c r="G658" s="8"/>
      <c r="H658" s="110"/>
      <c r="I658" s="110"/>
      <c r="J658" s="110"/>
      <c r="K658" s="127"/>
      <c r="L658" s="4"/>
    </row>
    <row r="659" spans="1:12" hidden="1" x14ac:dyDescent="0.2">
      <c r="A659" s="199"/>
      <c r="B659" s="102"/>
      <c r="C659" s="103"/>
      <c r="D659" s="395"/>
      <c r="E659" s="396"/>
      <c r="F659" s="205"/>
      <c r="G659" s="8"/>
      <c r="H659" s="110"/>
      <c r="I659" s="110"/>
      <c r="J659" s="110"/>
      <c r="K659" s="94"/>
      <c r="L659" s="4"/>
    </row>
    <row r="660" spans="1:12" hidden="1" x14ac:dyDescent="0.2">
      <c r="A660" s="170" t="s">
        <v>54</v>
      </c>
      <c r="B660" s="136">
        <f>SUM(B636:B638)</f>
        <v>0</v>
      </c>
      <c r="C660" s="104"/>
      <c r="D660" s="391">
        <f>SUM(D636:E638)</f>
        <v>0</v>
      </c>
      <c r="E660" s="392"/>
      <c r="F660" s="202"/>
      <c r="G660" s="8"/>
      <c r="H660" s="110"/>
      <c r="I660" s="110"/>
      <c r="J660" s="110"/>
      <c r="K660" s="94"/>
      <c r="L660" s="4"/>
    </row>
    <row r="661" spans="1:12" hidden="1" x14ac:dyDescent="0.2">
      <c r="A661" s="170" t="s">
        <v>30</v>
      </c>
      <c r="B661" s="136">
        <f>SUM(B639:B648)</f>
        <v>0</v>
      </c>
      <c r="C661" s="104"/>
      <c r="D661" s="397">
        <f>SUM(D639:E648)</f>
        <v>0</v>
      </c>
      <c r="E661" s="398"/>
      <c r="F661" s="202"/>
      <c r="G661" s="8"/>
      <c r="H661" s="110"/>
      <c r="I661" s="110"/>
      <c r="J661" s="110"/>
      <c r="K661" s="94"/>
      <c r="L661" s="4"/>
    </row>
    <row r="662" spans="1:12" hidden="1" x14ac:dyDescent="0.2">
      <c r="A662" s="170" t="s">
        <v>35</v>
      </c>
      <c r="B662" s="136">
        <f>SUM(B649:B653)</f>
        <v>0</v>
      </c>
      <c r="C662" s="104"/>
      <c r="D662" s="397">
        <f>SUM(D649:E653)</f>
        <v>0</v>
      </c>
      <c r="E662" s="398"/>
      <c r="F662" s="107"/>
      <c r="G662" s="8"/>
      <c r="H662" s="110"/>
      <c r="I662" s="110"/>
      <c r="J662" s="110"/>
      <c r="K662" s="94"/>
      <c r="L662" s="4"/>
    </row>
    <row r="663" spans="1:12" hidden="1" x14ac:dyDescent="0.2">
      <c r="A663" s="170" t="s">
        <v>70</v>
      </c>
      <c r="B663" s="136">
        <f>SUM(B654:B658)</f>
        <v>0</v>
      </c>
      <c r="C663" s="104"/>
      <c r="D663" s="397">
        <f>SUM(D654:E658)</f>
        <v>0</v>
      </c>
      <c r="E663" s="398"/>
      <c r="F663" s="107"/>
      <c r="G663" s="8"/>
      <c r="H663" s="4"/>
      <c r="I663" s="4"/>
      <c r="J663" s="4"/>
      <c r="K663" s="4"/>
      <c r="L663" s="4"/>
    </row>
    <row r="664" spans="1:12" hidden="1" x14ac:dyDescent="0.2">
      <c r="A664" s="69" t="s">
        <v>55</v>
      </c>
      <c r="B664" s="137">
        <f>SUM(B660:B663)</f>
        <v>0</v>
      </c>
      <c r="C664" s="105"/>
      <c r="D664" s="397">
        <f>SUM(D660:E663)</f>
        <v>0</v>
      </c>
      <c r="E664" s="398"/>
      <c r="F664" s="202"/>
      <c r="G664" s="8"/>
      <c r="H664" s="4"/>
      <c r="I664" s="4"/>
      <c r="J664" s="4"/>
      <c r="K664" s="4"/>
      <c r="L664" s="4"/>
    </row>
    <row r="665" spans="1:12" ht="13.5" thickBot="1" x14ac:dyDescent="0.25">
      <c r="A665" s="4"/>
      <c r="B665" s="4"/>
      <c r="C665" s="4"/>
      <c r="D665" s="344"/>
      <c r="E665" s="345"/>
      <c r="F665" s="4"/>
      <c r="G665" s="4"/>
      <c r="H665" s="4"/>
      <c r="I665" s="4"/>
      <c r="J665" s="4"/>
      <c r="K665" s="4"/>
      <c r="L665" s="4"/>
    </row>
    <row r="666" spans="1:12" ht="18.75" thickBot="1" x14ac:dyDescent="0.3">
      <c r="A666" s="54" t="s">
        <v>90</v>
      </c>
      <c r="B666" s="4"/>
      <c r="C666" s="4"/>
      <c r="D666" s="4"/>
      <c r="E666" s="124">
        <f>+D567+D600+D632+D664</f>
        <v>0</v>
      </c>
      <c r="F666" s="4"/>
      <c r="G666" s="4"/>
      <c r="H666" s="4"/>
      <c r="I666" s="4"/>
      <c r="J666" s="4"/>
      <c r="K666" s="4"/>
      <c r="L666" s="4"/>
    </row>
    <row r="667" spans="1:12" ht="18.75" thickBot="1" x14ac:dyDescent="0.3">
      <c r="A667" s="54"/>
      <c r="B667" s="4"/>
      <c r="C667" s="4"/>
      <c r="D667" s="4"/>
      <c r="E667" s="129"/>
      <c r="F667" s="4"/>
      <c r="G667" s="4"/>
      <c r="H667" s="4"/>
      <c r="I667" s="4"/>
      <c r="J667" s="4"/>
      <c r="K667" s="4"/>
      <c r="L667" s="4"/>
    </row>
    <row r="668" spans="1:12" ht="18.75" thickBot="1" x14ac:dyDescent="0.3">
      <c r="A668" s="54" t="s">
        <v>89</v>
      </c>
      <c r="B668" s="4"/>
      <c r="C668" s="4"/>
      <c r="D668" s="125"/>
      <c r="E668" s="124">
        <f>+B567+B600+B632+B664</f>
        <v>0</v>
      </c>
      <c r="F668" s="4"/>
      <c r="G668" s="4"/>
      <c r="H668" s="4"/>
      <c r="I668" s="4"/>
      <c r="J668" s="4"/>
      <c r="K668" s="4"/>
      <c r="L668" s="4"/>
    </row>
    <row r="669" spans="1:12" ht="18.75" thickBot="1" x14ac:dyDescent="0.3">
      <c r="A669" s="54"/>
      <c r="B669" s="4"/>
      <c r="C669" s="4"/>
      <c r="D669" s="125"/>
      <c r="E669" s="125"/>
      <c r="F669" s="4"/>
      <c r="G669" s="4"/>
      <c r="H669" s="4"/>
      <c r="I669" s="4"/>
      <c r="J669" s="4"/>
      <c r="K669" s="4"/>
      <c r="L669" s="4"/>
    </row>
    <row r="670" spans="1:12" ht="18.75" thickBot="1" x14ac:dyDescent="0.3">
      <c r="A670" s="54" t="s">
        <v>96</v>
      </c>
      <c r="B670" s="4"/>
      <c r="C670" s="4"/>
      <c r="D670" s="125"/>
      <c r="E670" s="124">
        <f>SUM(F664,F632,F600,F567)</f>
        <v>0</v>
      </c>
      <c r="F670" s="4"/>
      <c r="G670" s="4"/>
      <c r="H670" s="4"/>
      <c r="I670" s="4"/>
      <c r="J670" s="4"/>
      <c r="K670" s="4"/>
      <c r="L670" s="4"/>
    </row>
    <row r="671" spans="1:12" ht="18.75" thickBot="1" x14ac:dyDescent="0.3">
      <c r="A671" s="54"/>
      <c r="B671" s="4"/>
      <c r="C671" s="4"/>
      <c r="D671" s="125"/>
      <c r="E671" s="125"/>
      <c r="F671" s="4"/>
      <c r="G671" s="4"/>
      <c r="H671" s="4"/>
      <c r="I671" s="4"/>
      <c r="J671" s="4"/>
      <c r="K671" s="4"/>
      <c r="L671" s="4"/>
    </row>
    <row r="672" spans="1:12" ht="18.75" thickBot="1" x14ac:dyDescent="0.3">
      <c r="A672" s="54" t="s">
        <v>97</v>
      </c>
      <c r="B672" s="4"/>
      <c r="C672" s="4"/>
      <c r="D672" s="125"/>
      <c r="E672" s="124">
        <f>SUM(H632,H664,H600,H567)</f>
        <v>0</v>
      </c>
      <c r="F672" s="4"/>
      <c r="G672" s="4"/>
      <c r="H672" s="4"/>
      <c r="I672" s="4"/>
      <c r="J672" s="4"/>
      <c r="K672" s="4"/>
      <c r="L672" s="4"/>
    </row>
    <row r="673" spans="1:12" ht="18.75" thickBot="1" x14ac:dyDescent="0.3">
      <c r="A673" s="54"/>
      <c r="B673" s="4"/>
      <c r="C673" s="4"/>
      <c r="D673" s="125"/>
      <c r="E673" s="125"/>
      <c r="F673" s="4"/>
      <c r="G673" s="4"/>
      <c r="H673" s="4"/>
      <c r="I673" s="4"/>
      <c r="J673" s="4"/>
      <c r="K673" s="4"/>
      <c r="L673" s="4"/>
    </row>
    <row r="674" spans="1:12" ht="16.5" thickTop="1" x14ac:dyDescent="0.25">
      <c r="A674" s="111" t="s">
        <v>15</v>
      </c>
      <c r="B674" s="112" t="s">
        <v>53</v>
      </c>
      <c r="C674" s="112"/>
      <c r="D674" s="112"/>
      <c r="E674" s="112"/>
      <c r="F674" s="112"/>
      <c r="G674" s="112"/>
      <c r="H674" s="112"/>
      <c r="I674" s="112"/>
      <c r="J674" s="112"/>
      <c r="K674" s="130"/>
      <c r="L674" s="4"/>
    </row>
    <row r="675" spans="1:12" x14ac:dyDescent="0.2">
      <c r="A675" s="206"/>
      <c r="B675" s="4" t="s">
        <v>78</v>
      </c>
      <c r="C675" s="4"/>
      <c r="D675" s="4"/>
      <c r="E675" s="4"/>
      <c r="F675" s="4"/>
      <c r="G675" s="4"/>
      <c r="H675" s="4"/>
      <c r="I675" s="4"/>
      <c r="J675" s="4"/>
      <c r="K675" s="131"/>
      <c r="L675" s="4"/>
    </row>
    <row r="676" spans="1:12" ht="13.5" thickBot="1" x14ac:dyDescent="0.25">
      <c r="A676" s="206"/>
      <c r="B676" s="4"/>
      <c r="C676" s="4"/>
      <c r="D676" s="4"/>
      <c r="E676" s="4"/>
      <c r="F676" s="4"/>
      <c r="G676" s="4"/>
      <c r="H676" s="4"/>
      <c r="I676" s="4"/>
      <c r="J676" s="4"/>
      <c r="K676" s="131"/>
      <c r="L676" s="4"/>
    </row>
    <row r="677" spans="1:12" ht="17.25" thickTop="1" thickBot="1" x14ac:dyDescent="0.3">
      <c r="A677" s="113" t="s">
        <v>87</v>
      </c>
      <c r="B677" s="114"/>
      <c r="C677" s="138">
        <f>IFERROR((K31+K42+K53+K64-K70+K85+K144+K176+K207+K238+K269+K300+K331+K362+K393+K424+K455+K486)*1000/(B31+B42+B53+B64-B70+B85+B144+B176+B207+B238+B269+B300+B331+B362+B393+B424+B455+B486),0)</f>
        <v>0</v>
      </c>
      <c r="D677" s="115" t="s">
        <v>22</v>
      </c>
      <c r="E677" s="114"/>
      <c r="F677" s="116" t="s">
        <v>91</v>
      </c>
      <c r="G677" s="114"/>
      <c r="H677" s="114"/>
      <c r="I677" s="138">
        <f>IFERROR(E666*1000/E668,0)</f>
        <v>0</v>
      </c>
      <c r="J677" s="115" t="s">
        <v>22</v>
      </c>
      <c r="K677" s="132"/>
      <c r="L677" s="4"/>
    </row>
    <row r="678" spans="1:12" ht="14.25" thickTop="1" thickBo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</row>
    <row r="679" spans="1:12" ht="16.5" thickTop="1" x14ac:dyDescent="0.25">
      <c r="A679" s="111" t="s">
        <v>13</v>
      </c>
      <c r="B679" s="112"/>
      <c r="C679" s="112"/>
      <c r="D679" s="112"/>
      <c r="E679" s="112"/>
      <c r="F679" s="112"/>
      <c r="G679" s="112"/>
      <c r="H679" s="112"/>
      <c r="I679" s="112"/>
      <c r="J679" s="112"/>
      <c r="K679" s="130"/>
      <c r="L679" s="4"/>
    </row>
    <row r="680" spans="1:12" x14ac:dyDescent="0.2">
      <c r="A680" s="207" t="s">
        <v>14</v>
      </c>
      <c r="B680" s="117"/>
      <c r="C680" s="117"/>
      <c r="D680" s="117"/>
      <c r="E680" s="117"/>
      <c r="F680" s="117"/>
      <c r="G680" s="117"/>
      <c r="H680" s="117"/>
      <c r="I680" s="117"/>
      <c r="J680" s="117"/>
      <c r="K680" s="133"/>
      <c r="L680" s="4"/>
    </row>
    <row r="681" spans="1:12" x14ac:dyDescent="0.2">
      <c r="A681" s="206" t="s">
        <v>10</v>
      </c>
      <c r="B681" s="4"/>
      <c r="C681" s="4"/>
      <c r="D681" s="4"/>
      <c r="E681" s="4"/>
      <c r="F681" s="4"/>
      <c r="G681" s="4"/>
      <c r="H681" s="4"/>
      <c r="I681" s="4"/>
      <c r="J681" s="4"/>
      <c r="K681" s="131"/>
      <c r="L681" s="4"/>
    </row>
    <row r="682" spans="1:12" x14ac:dyDescent="0.2">
      <c r="A682" s="206"/>
      <c r="B682" s="4"/>
      <c r="C682" s="4"/>
      <c r="D682" s="4"/>
      <c r="E682" s="4"/>
      <c r="F682" s="4"/>
      <c r="G682" s="4"/>
      <c r="H682" s="4"/>
      <c r="I682" s="4"/>
      <c r="J682" s="4"/>
      <c r="K682" s="131"/>
      <c r="L682" s="4"/>
    </row>
    <row r="683" spans="1:12" x14ac:dyDescent="0.2">
      <c r="A683" s="207"/>
      <c r="B683" s="117"/>
      <c r="C683" s="117"/>
      <c r="D683" s="117"/>
      <c r="E683" s="117"/>
      <c r="F683" s="117"/>
      <c r="G683" s="117"/>
      <c r="H683" s="117"/>
      <c r="I683" s="117"/>
      <c r="J683" s="117"/>
      <c r="K683" s="133"/>
      <c r="L683" s="4"/>
    </row>
    <row r="684" spans="1:12" x14ac:dyDescent="0.2">
      <c r="A684" s="206" t="s">
        <v>11</v>
      </c>
      <c r="B684" s="4"/>
      <c r="C684" s="4"/>
      <c r="D684" s="4"/>
      <c r="E684" s="4"/>
      <c r="F684" s="4"/>
      <c r="G684" s="4"/>
      <c r="H684" s="4"/>
      <c r="I684" s="4"/>
      <c r="J684" s="4"/>
      <c r="K684" s="131"/>
      <c r="L684" s="4"/>
    </row>
    <row r="685" spans="1:12" x14ac:dyDescent="0.2">
      <c r="A685" s="206"/>
      <c r="B685" s="4"/>
      <c r="C685" s="4"/>
      <c r="D685" s="4"/>
      <c r="E685" s="4"/>
      <c r="F685" s="4"/>
      <c r="G685" s="4"/>
      <c r="H685" s="4"/>
      <c r="I685" s="4"/>
      <c r="J685" s="4"/>
      <c r="K685" s="131"/>
      <c r="L685" s="4"/>
    </row>
    <row r="686" spans="1:12" x14ac:dyDescent="0.2">
      <c r="A686" s="207"/>
      <c r="B686" s="117"/>
      <c r="C686" s="117"/>
      <c r="D686" s="117"/>
      <c r="E686" s="117"/>
      <c r="F686" s="117"/>
      <c r="G686" s="117"/>
      <c r="H686" s="117"/>
      <c r="I686" s="117"/>
      <c r="J686" s="117"/>
      <c r="K686" s="133"/>
      <c r="L686" s="4"/>
    </row>
    <row r="687" spans="1:12" x14ac:dyDescent="0.2">
      <c r="A687" s="206" t="s">
        <v>16</v>
      </c>
      <c r="B687" s="4"/>
      <c r="C687" s="4"/>
      <c r="D687" s="4"/>
      <c r="E687" s="4"/>
      <c r="F687" s="4"/>
      <c r="G687" s="4"/>
      <c r="H687" s="4"/>
      <c r="I687" s="4"/>
      <c r="J687" s="4"/>
      <c r="K687" s="131"/>
      <c r="L687" s="4"/>
    </row>
    <row r="688" spans="1:12" x14ac:dyDescent="0.2">
      <c r="A688" s="206"/>
      <c r="B688" s="4"/>
      <c r="C688" s="4"/>
      <c r="D688" s="4"/>
      <c r="E688" s="4"/>
      <c r="F688" s="4"/>
      <c r="G688" s="4"/>
      <c r="H688" s="4"/>
      <c r="I688" s="4"/>
      <c r="J688" s="4"/>
      <c r="K688" s="131"/>
      <c r="L688" s="4"/>
    </row>
    <row r="689" spans="1:12" x14ac:dyDescent="0.2">
      <c r="A689" s="206"/>
      <c r="B689" s="4"/>
      <c r="C689" s="4"/>
      <c r="D689" s="4"/>
      <c r="E689" s="4"/>
      <c r="F689" s="4"/>
      <c r="G689" s="4"/>
      <c r="H689" s="4"/>
      <c r="I689" s="4"/>
      <c r="J689" s="4"/>
      <c r="K689" s="131"/>
      <c r="L689" s="4"/>
    </row>
    <row r="690" spans="1:12" x14ac:dyDescent="0.2">
      <c r="A690" s="208" t="s">
        <v>27</v>
      </c>
      <c r="B690" s="118"/>
      <c r="C690" s="118"/>
      <c r="D690" s="118"/>
      <c r="E690" s="118"/>
      <c r="F690" s="118"/>
      <c r="G690" s="118"/>
      <c r="H690" s="118"/>
      <c r="I690" s="118"/>
      <c r="J690" s="118"/>
      <c r="K690" s="134"/>
      <c r="L690" s="4"/>
    </row>
    <row r="691" spans="1:12" x14ac:dyDescent="0.2">
      <c r="A691" s="206"/>
      <c r="B691" s="4"/>
      <c r="C691" s="4"/>
      <c r="D691" s="119"/>
      <c r="E691" s="4"/>
      <c r="F691" s="4"/>
      <c r="G691" s="4"/>
      <c r="H691" s="4"/>
      <c r="I691" s="4"/>
      <c r="J691" s="4"/>
      <c r="K691" s="131"/>
      <c r="L691" s="4"/>
    </row>
    <row r="692" spans="1:12" ht="13.5" thickBot="1" x14ac:dyDescent="0.25">
      <c r="A692" s="209"/>
      <c r="B692" s="114"/>
      <c r="C692" s="114"/>
      <c r="D692" s="114"/>
      <c r="E692" s="114"/>
      <c r="F692" s="114"/>
      <c r="G692" s="114"/>
      <c r="H692" s="114"/>
      <c r="I692" s="114"/>
      <c r="J692" s="114"/>
      <c r="K692" s="132"/>
      <c r="L692" s="4"/>
    </row>
    <row r="693" spans="1:12" ht="13.5" thickTop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</row>
    <row r="694" spans="1:12" ht="18.75" thickBot="1" x14ac:dyDescent="0.3">
      <c r="A694" s="120"/>
      <c r="B694" s="120"/>
      <c r="C694" s="5" t="s">
        <v>79</v>
      </c>
      <c r="D694" s="4"/>
      <c r="E694" s="4"/>
      <c r="F694" s="4"/>
      <c r="G694" s="4"/>
      <c r="H694" s="4"/>
      <c r="I694" s="4"/>
      <c r="J694" s="4"/>
      <c r="K694" s="4"/>
      <c r="L694" s="4"/>
    </row>
    <row r="695" spans="1:12" ht="18.75" thickBot="1" x14ac:dyDescent="0.3">
      <c r="A695" s="120"/>
      <c r="B695" s="120"/>
      <c r="C695" s="5" t="s">
        <v>80</v>
      </c>
      <c r="D695" s="4"/>
      <c r="E695" s="4"/>
      <c r="F695" s="4"/>
      <c r="G695" s="4"/>
      <c r="H695" s="4"/>
      <c r="I695" s="4"/>
      <c r="J695" s="4"/>
      <c r="K695" s="4"/>
      <c r="L695" s="4"/>
    </row>
    <row r="696" spans="1:12" ht="18.75" thickBot="1" x14ac:dyDescent="0.3">
      <c r="A696" s="121"/>
      <c r="B696" s="5" t="s">
        <v>81</v>
      </c>
      <c r="C696" s="4"/>
      <c r="D696" s="4"/>
      <c r="E696" s="4"/>
      <c r="F696" s="4"/>
      <c r="G696" s="4"/>
      <c r="H696" s="4"/>
      <c r="I696" s="4"/>
      <c r="J696" s="4"/>
      <c r="K696" s="4"/>
      <c r="L696" s="4"/>
    </row>
    <row r="697" spans="1:12" ht="18.75" thickBot="1" x14ac:dyDescent="0.3">
      <c r="A697" s="149"/>
      <c r="B697" s="5" t="s">
        <v>82</v>
      </c>
      <c r="C697" s="4"/>
      <c r="D697" s="4"/>
      <c r="E697" s="119"/>
      <c r="F697" s="4"/>
      <c r="G697" s="4"/>
      <c r="H697" s="4"/>
      <c r="I697" s="4"/>
      <c r="J697" s="4"/>
      <c r="K697" s="4"/>
      <c r="L697" s="4"/>
    </row>
  </sheetData>
  <mergeCells count="464">
    <mergeCell ref="D660:E660"/>
    <mergeCell ref="D661:E661"/>
    <mergeCell ref="D662:E662"/>
    <mergeCell ref="D663:E663"/>
    <mergeCell ref="D664:E664"/>
    <mergeCell ref="D665:E665"/>
    <mergeCell ref="D654:E654"/>
    <mergeCell ref="D655:E655"/>
    <mergeCell ref="D656:E656"/>
    <mergeCell ref="D657:E657"/>
    <mergeCell ref="D658:E658"/>
    <mergeCell ref="D659:E659"/>
    <mergeCell ref="D648:E648"/>
    <mergeCell ref="D649:E649"/>
    <mergeCell ref="D650:E650"/>
    <mergeCell ref="D651:E651"/>
    <mergeCell ref="D652:E652"/>
    <mergeCell ref="D653:E653"/>
    <mergeCell ref="D642:E642"/>
    <mergeCell ref="D643:E643"/>
    <mergeCell ref="D644:E644"/>
    <mergeCell ref="D645:E645"/>
    <mergeCell ref="D646:E646"/>
    <mergeCell ref="D647:E647"/>
    <mergeCell ref="D636:E636"/>
    <mergeCell ref="D637:E637"/>
    <mergeCell ref="D638:E638"/>
    <mergeCell ref="D639:E639"/>
    <mergeCell ref="D640:E640"/>
    <mergeCell ref="D641:E641"/>
    <mergeCell ref="D629:E629"/>
    <mergeCell ref="D630:E630"/>
    <mergeCell ref="D631:E631"/>
    <mergeCell ref="D632:E632"/>
    <mergeCell ref="E633:F633"/>
    <mergeCell ref="D635:E635"/>
    <mergeCell ref="D623:E623"/>
    <mergeCell ref="D624:E624"/>
    <mergeCell ref="D625:E625"/>
    <mergeCell ref="D626:E626"/>
    <mergeCell ref="D627:E627"/>
    <mergeCell ref="D628:E628"/>
    <mergeCell ref="D617:E617"/>
    <mergeCell ref="D618:E618"/>
    <mergeCell ref="D619:E619"/>
    <mergeCell ref="D620:E620"/>
    <mergeCell ref="D621:E621"/>
    <mergeCell ref="D622:E622"/>
    <mergeCell ref="D611:E611"/>
    <mergeCell ref="D612:E612"/>
    <mergeCell ref="D613:E613"/>
    <mergeCell ref="D614:E614"/>
    <mergeCell ref="D615:E615"/>
    <mergeCell ref="D616:E616"/>
    <mergeCell ref="D605:E605"/>
    <mergeCell ref="D606:E606"/>
    <mergeCell ref="D607:E607"/>
    <mergeCell ref="D608:E608"/>
    <mergeCell ref="D609:E609"/>
    <mergeCell ref="D610:E610"/>
    <mergeCell ref="D600:E600"/>
    <mergeCell ref="F600:G600"/>
    <mergeCell ref="H600:I600"/>
    <mergeCell ref="E601:F601"/>
    <mergeCell ref="D603:E603"/>
    <mergeCell ref="D604:E604"/>
    <mergeCell ref="D598:E598"/>
    <mergeCell ref="F598:G598"/>
    <mergeCell ref="H598:I598"/>
    <mergeCell ref="D599:E599"/>
    <mergeCell ref="F599:G599"/>
    <mergeCell ref="H599:I599"/>
    <mergeCell ref="D596:E596"/>
    <mergeCell ref="F596:G596"/>
    <mergeCell ref="H596:I596"/>
    <mergeCell ref="D597:E597"/>
    <mergeCell ref="F597:G597"/>
    <mergeCell ref="H597:I597"/>
    <mergeCell ref="D594:E594"/>
    <mergeCell ref="F594:G594"/>
    <mergeCell ref="H594:I594"/>
    <mergeCell ref="D595:E595"/>
    <mergeCell ref="F595:G595"/>
    <mergeCell ref="H595:I595"/>
    <mergeCell ref="F593:G593"/>
    <mergeCell ref="H593:I593"/>
    <mergeCell ref="D593:E593"/>
    <mergeCell ref="D590:E590"/>
    <mergeCell ref="F590:G590"/>
    <mergeCell ref="H590:I590"/>
    <mergeCell ref="D591:E591"/>
    <mergeCell ref="F591:G591"/>
    <mergeCell ref="H591:I591"/>
    <mergeCell ref="D588:E588"/>
    <mergeCell ref="F588:G588"/>
    <mergeCell ref="H588:I588"/>
    <mergeCell ref="D589:E589"/>
    <mergeCell ref="F589:G589"/>
    <mergeCell ref="H589:I589"/>
    <mergeCell ref="D586:E586"/>
    <mergeCell ref="F586:G586"/>
    <mergeCell ref="H586:I586"/>
    <mergeCell ref="D587:E587"/>
    <mergeCell ref="F587:G587"/>
    <mergeCell ref="H587:I587"/>
    <mergeCell ref="D584:E584"/>
    <mergeCell ref="F584:G584"/>
    <mergeCell ref="H584:I584"/>
    <mergeCell ref="D585:E585"/>
    <mergeCell ref="F585:G585"/>
    <mergeCell ref="H585:I585"/>
    <mergeCell ref="D582:E582"/>
    <mergeCell ref="F582:G582"/>
    <mergeCell ref="H582:I582"/>
    <mergeCell ref="D583:E583"/>
    <mergeCell ref="F583:G583"/>
    <mergeCell ref="H583:I583"/>
    <mergeCell ref="D580:E580"/>
    <mergeCell ref="F580:G580"/>
    <mergeCell ref="H580:I580"/>
    <mergeCell ref="D581:E581"/>
    <mergeCell ref="F581:G581"/>
    <mergeCell ref="H581:I581"/>
    <mergeCell ref="D578:E578"/>
    <mergeCell ref="F578:G578"/>
    <mergeCell ref="H578:I578"/>
    <mergeCell ref="D579:E579"/>
    <mergeCell ref="F579:G579"/>
    <mergeCell ref="H579:I579"/>
    <mergeCell ref="D576:E576"/>
    <mergeCell ref="F576:G576"/>
    <mergeCell ref="H576:I576"/>
    <mergeCell ref="D577:E577"/>
    <mergeCell ref="F577:G577"/>
    <mergeCell ref="H577:I577"/>
    <mergeCell ref="D574:E574"/>
    <mergeCell ref="F574:G574"/>
    <mergeCell ref="H574:I574"/>
    <mergeCell ref="D575:E575"/>
    <mergeCell ref="F575:G575"/>
    <mergeCell ref="H575:I575"/>
    <mergeCell ref="D572:E572"/>
    <mergeCell ref="F572:G572"/>
    <mergeCell ref="H572:I572"/>
    <mergeCell ref="D573:E573"/>
    <mergeCell ref="F573:G573"/>
    <mergeCell ref="H573:I573"/>
    <mergeCell ref="D567:E567"/>
    <mergeCell ref="F567:G567"/>
    <mergeCell ref="H567:I567"/>
    <mergeCell ref="E568:F568"/>
    <mergeCell ref="D571:E571"/>
    <mergeCell ref="F571:G571"/>
    <mergeCell ref="H571:I571"/>
    <mergeCell ref="D565:E565"/>
    <mergeCell ref="F565:G565"/>
    <mergeCell ref="H565:I565"/>
    <mergeCell ref="D566:E566"/>
    <mergeCell ref="F566:G566"/>
    <mergeCell ref="H566:I566"/>
    <mergeCell ref="D563:E563"/>
    <mergeCell ref="F563:G563"/>
    <mergeCell ref="H563:I563"/>
    <mergeCell ref="D564:E564"/>
    <mergeCell ref="F564:G564"/>
    <mergeCell ref="H564:I564"/>
    <mergeCell ref="D561:E561"/>
    <mergeCell ref="F561:G561"/>
    <mergeCell ref="H561:I561"/>
    <mergeCell ref="D562:E562"/>
    <mergeCell ref="F562:G562"/>
    <mergeCell ref="H562:I562"/>
    <mergeCell ref="F560:G560"/>
    <mergeCell ref="H560:I560"/>
    <mergeCell ref="D560:E560"/>
    <mergeCell ref="D557:E557"/>
    <mergeCell ref="F557:G557"/>
    <mergeCell ref="H557:I557"/>
    <mergeCell ref="D558:E558"/>
    <mergeCell ref="F558:G558"/>
    <mergeCell ref="H558:I558"/>
    <mergeCell ref="D555:E555"/>
    <mergeCell ref="F555:G555"/>
    <mergeCell ref="H555:I555"/>
    <mergeCell ref="D556:E556"/>
    <mergeCell ref="F556:G556"/>
    <mergeCell ref="H556:I556"/>
    <mergeCell ref="D553:E553"/>
    <mergeCell ref="F553:G553"/>
    <mergeCell ref="H553:I553"/>
    <mergeCell ref="D554:E554"/>
    <mergeCell ref="F554:G554"/>
    <mergeCell ref="H554:I554"/>
    <mergeCell ref="D551:E551"/>
    <mergeCell ref="F551:G551"/>
    <mergeCell ref="H551:I551"/>
    <mergeCell ref="D552:E552"/>
    <mergeCell ref="F552:G552"/>
    <mergeCell ref="H552:I552"/>
    <mergeCell ref="D549:E549"/>
    <mergeCell ref="F549:G549"/>
    <mergeCell ref="H549:I549"/>
    <mergeCell ref="D550:E550"/>
    <mergeCell ref="F550:G550"/>
    <mergeCell ref="H550:I550"/>
    <mergeCell ref="D547:E547"/>
    <mergeCell ref="F547:G547"/>
    <mergeCell ref="H547:I547"/>
    <mergeCell ref="D548:E548"/>
    <mergeCell ref="F548:G548"/>
    <mergeCell ref="H548:I548"/>
    <mergeCell ref="D545:E545"/>
    <mergeCell ref="F545:G545"/>
    <mergeCell ref="H545:I545"/>
    <mergeCell ref="D546:E546"/>
    <mergeCell ref="F546:G546"/>
    <mergeCell ref="H546:I546"/>
    <mergeCell ref="D543:E543"/>
    <mergeCell ref="F543:G543"/>
    <mergeCell ref="H543:I543"/>
    <mergeCell ref="D544:E544"/>
    <mergeCell ref="F544:G544"/>
    <mergeCell ref="H544:I544"/>
    <mergeCell ref="D541:E541"/>
    <mergeCell ref="F541:G541"/>
    <mergeCell ref="H541:I541"/>
    <mergeCell ref="D542:E542"/>
    <mergeCell ref="F542:G542"/>
    <mergeCell ref="H542:I542"/>
    <mergeCell ref="D539:E539"/>
    <mergeCell ref="F539:G539"/>
    <mergeCell ref="H539:I539"/>
    <mergeCell ref="D540:E540"/>
    <mergeCell ref="F540:G540"/>
    <mergeCell ref="H540:I540"/>
    <mergeCell ref="E527:F527"/>
    <mergeCell ref="E528:F528"/>
    <mergeCell ref="E529:F529"/>
    <mergeCell ref="D538:E538"/>
    <mergeCell ref="F538:G538"/>
    <mergeCell ref="H538:I538"/>
    <mergeCell ref="E519:F519"/>
    <mergeCell ref="E520:F520"/>
    <mergeCell ref="E521:F521"/>
    <mergeCell ref="E522:F522"/>
    <mergeCell ref="E525:F525"/>
    <mergeCell ref="E526:F526"/>
    <mergeCell ref="E511:F511"/>
    <mergeCell ref="E512:F512"/>
    <mergeCell ref="E513:F513"/>
    <mergeCell ref="E514:F514"/>
    <mergeCell ref="E515:F515"/>
    <mergeCell ref="E518:F518"/>
    <mergeCell ref="E494:F494"/>
    <mergeCell ref="E495:F495"/>
    <mergeCell ref="D497:E497"/>
    <mergeCell ref="D498:E498"/>
    <mergeCell ref="D499:E499"/>
    <mergeCell ref="D500:E500"/>
    <mergeCell ref="C489:C490"/>
    <mergeCell ref="D489:D490"/>
    <mergeCell ref="E490:F490"/>
    <mergeCell ref="E491:F491"/>
    <mergeCell ref="E492:F492"/>
    <mergeCell ref="E493:F493"/>
    <mergeCell ref="D467:E467"/>
    <mergeCell ref="D468:E468"/>
    <mergeCell ref="D469:E469"/>
    <mergeCell ref="C475:C476"/>
    <mergeCell ref="D475:D476"/>
    <mergeCell ref="G475:H475"/>
    <mergeCell ref="E460:F460"/>
    <mergeCell ref="E461:F461"/>
    <mergeCell ref="E462:F462"/>
    <mergeCell ref="E463:F463"/>
    <mergeCell ref="E464:F464"/>
    <mergeCell ref="D466:E466"/>
    <mergeCell ref="C444:C445"/>
    <mergeCell ref="D444:D445"/>
    <mergeCell ref="G444:H444"/>
    <mergeCell ref="C458:C459"/>
    <mergeCell ref="D458:D459"/>
    <mergeCell ref="E459:F459"/>
    <mergeCell ref="E432:F432"/>
    <mergeCell ref="E433:F433"/>
    <mergeCell ref="D435:E435"/>
    <mergeCell ref="D436:E436"/>
    <mergeCell ref="D437:E437"/>
    <mergeCell ref="D438:E438"/>
    <mergeCell ref="C427:C428"/>
    <mergeCell ref="D427:D428"/>
    <mergeCell ref="E428:F428"/>
    <mergeCell ref="E429:F429"/>
    <mergeCell ref="E430:F430"/>
    <mergeCell ref="E431:F431"/>
    <mergeCell ref="D405:E405"/>
    <mergeCell ref="D406:E406"/>
    <mergeCell ref="D407:E407"/>
    <mergeCell ref="C413:C414"/>
    <mergeCell ref="D413:D414"/>
    <mergeCell ref="G413:H413"/>
    <mergeCell ref="E398:F398"/>
    <mergeCell ref="E399:F399"/>
    <mergeCell ref="E400:F400"/>
    <mergeCell ref="E401:F401"/>
    <mergeCell ref="E402:F402"/>
    <mergeCell ref="D404:E404"/>
    <mergeCell ref="C382:C383"/>
    <mergeCell ref="D382:D383"/>
    <mergeCell ref="G382:H382"/>
    <mergeCell ref="C396:C397"/>
    <mergeCell ref="D396:D397"/>
    <mergeCell ref="E397:F397"/>
    <mergeCell ref="E370:F370"/>
    <mergeCell ref="E371:F371"/>
    <mergeCell ref="D373:E373"/>
    <mergeCell ref="D374:E374"/>
    <mergeCell ref="D375:E375"/>
    <mergeCell ref="D376:E376"/>
    <mergeCell ref="C365:C366"/>
    <mergeCell ref="D365:D366"/>
    <mergeCell ref="E366:F366"/>
    <mergeCell ref="E367:F367"/>
    <mergeCell ref="E368:F368"/>
    <mergeCell ref="E369:F369"/>
    <mergeCell ref="D343:E343"/>
    <mergeCell ref="D344:E344"/>
    <mergeCell ref="D345:E345"/>
    <mergeCell ref="C351:C352"/>
    <mergeCell ref="D351:D352"/>
    <mergeCell ref="G351:H351"/>
    <mergeCell ref="E336:F336"/>
    <mergeCell ref="E337:F337"/>
    <mergeCell ref="E338:F338"/>
    <mergeCell ref="E339:F339"/>
    <mergeCell ref="E340:F340"/>
    <mergeCell ref="D342:E342"/>
    <mergeCell ref="C320:C321"/>
    <mergeCell ref="D320:D321"/>
    <mergeCell ref="G320:H320"/>
    <mergeCell ref="C334:C335"/>
    <mergeCell ref="D334:D335"/>
    <mergeCell ref="E335:F335"/>
    <mergeCell ref="E308:F308"/>
    <mergeCell ref="E309:F309"/>
    <mergeCell ref="D311:E311"/>
    <mergeCell ref="D312:E312"/>
    <mergeCell ref="D313:E313"/>
    <mergeCell ref="D314:E314"/>
    <mergeCell ref="C303:C304"/>
    <mergeCell ref="D303:D304"/>
    <mergeCell ref="E304:F304"/>
    <mergeCell ref="E305:F305"/>
    <mergeCell ref="E306:F306"/>
    <mergeCell ref="E307:F307"/>
    <mergeCell ref="D281:E281"/>
    <mergeCell ref="D282:E282"/>
    <mergeCell ref="D283:E283"/>
    <mergeCell ref="C289:C290"/>
    <mergeCell ref="D289:D290"/>
    <mergeCell ref="G289:H289"/>
    <mergeCell ref="E274:F274"/>
    <mergeCell ref="E275:F275"/>
    <mergeCell ref="E276:F276"/>
    <mergeCell ref="E277:F277"/>
    <mergeCell ref="E278:F278"/>
    <mergeCell ref="D280:E280"/>
    <mergeCell ref="C258:C259"/>
    <mergeCell ref="D258:D259"/>
    <mergeCell ref="G258:H258"/>
    <mergeCell ref="C272:C273"/>
    <mergeCell ref="D272:D273"/>
    <mergeCell ref="E273:F273"/>
    <mergeCell ref="E246:F246"/>
    <mergeCell ref="E247:F247"/>
    <mergeCell ref="D249:E249"/>
    <mergeCell ref="D250:E250"/>
    <mergeCell ref="D251:E251"/>
    <mergeCell ref="D252:E252"/>
    <mergeCell ref="C241:C242"/>
    <mergeCell ref="D241:D242"/>
    <mergeCell ref="E242:F242"/>
    <mergeCell ref="E243:F243"/>
    <mergeCell ref="E244:F244"/>
    <mergeCell ref="E245:F245"/>
    <mergeCell ref="D219:E219"/>
    <mergeCell ref="D220:E220"/>
    <mergeCell ref="D221:E221"/>
    <mergeCell ref="C227:C228"/>
    <mergeCell ref="D227:D228"/>
    <mergeCell ref="G227:H227"/>
    <mergeCell ref="E212:F212"/>
    <mergeCell ref="E213:F213"/>
    <mergeCell ref="E214:F214"/>
    <mergeCell ref="E215:F215"/>
    <mergeCell ref="E216:F216"/>
    <mergeCell ref="D218:E218"/>
    <mergeCell ref="C196:C197"/>
    <mergeCell ref="D196:D197"/>
    <mergeCell ref="G196:H196"/>
    <mergeCell ref="C210:C211"/>
    <mergeCell ref="D210:D211"/>
    <mergeCell ref="E211:F211"/>
    <mergeCell ref="E184:F184"/>
    <mergeCell ref="E185:F185"/>
    <mergeCell ref="D187:E187"/>
    <mergeCell ref="D188:E188"/>
    <mergeCell ref="D189:E189"/>
    <mergeCell ref="D190:E190"/>
    <mergeCell ref="C179:C180"/>
    <mergeCell ref="D179:D180"/>
    <mergeCell ref="E180:F180"/>
    <mergeCell ref="E181:F181"/>
    <mergeCell ref="E182:F182"/>
    <mergeCell ref="E183:F183"/>
    <mergeCell ref="D157:E157"/>
    <mergeCell ref="D158:E158"/>
    <mergeCell ref="D159:E159"/>
    <mergeCell ref="C165:C166"/>
    <mergeCell ref="D165:D166"/>
    <mergeCell ref="G165:H165"/>
    <mergeCell ref="E149:F149"/>
    <mergeCell ref="E150:F150"/>
    <mergeCell ref="E151:F151"/>
    <mergeCell ref="E152:F152"/>
    <mergeCell ref="E153:F153"/>
    <mergeCell ref="D156:E156"/>
    <mergeCell ref="E127:F127"/>
    <mergeCell ref="C133:C134"/>
    <mergeCell ref="D133:D134"/>
    <mergeCell ref="G133:H133"/>
    <mergeCell ref="C147:C148"/>
    <mergeCell ref="D147:D148"/>
    <mergeCell ref="E148:F148"/>
    <mergeCell ref="E121:F121"/>
    <mergeCell ref="E122:F122"/>
    <mergeCell ref="E123:F123"/>
    <mergeCell ref="E124:F124"/>
    <mergeCell ref="E125:F125"/>
    <mergeCell ref="E126:F126"/>
    <mergeCell ref="D105:E105"/>
    <mergeCell ref="D106:E106"/>
    <mergeCell ref="D107:E107"/>
    <mergeCell ref="E118:F118"/>
    <mergeCell ref="E119:F119"/>
    <mergeCell ref="E120:F120"/>
    <mergeCell ref="E97:F97"/>
    <mergeCell ref="D100:E100"/>
    <mergeCell ref="D101:E101"/>
    <mergeCell ref="D102:E102"/>
    <mergeCell ref="D103:E103"/>
    <mergeCell ref="D104:E104"/>
    <mergeCell ref="E91:F91"/>
    <mergeCell ref="E92:F92"/>
    <mergeCell ref="E93:F93"/>
    <mergeCell ref="E94:F94"/>
    <mergeCell ref="E95:F95"/>
    <mergeCell ref="E96:F96"/>
    <mergeCell ref="G23:H23"/>
    <mergeCell ref="G34:H34"/>
    <mergeCell ref="G45:H45"/>
    <mergeCell ref="G56:H56"/>
    <mergeCell ref="G67:H67"/>
    <mergeCell ref="E90:F90"/>
  </mergeCells>
  <dataValidations count="1">
    <dataValidation type="list" allowBlank="1" showInputMessage="1" showErrorMessage="1" sqref="A602 A634" xr:uid="{00000000-0002-0000-0200-000000000000}">
      <formula1>$L$535:$L$562</formula1>
    </dataValidation>
  </dataValidations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29"/>
  <sheetViews>
    <sheetView workbookViewId="0">
      <selection activeCell="J19" sqref="J19"/>
    </sheetView>
  </sheetViews>
  <sheetFormatPr defaultRowHeight="12.75" x14ac:dyDescent="0.2"/>
  <cols>
    <col min="1" max="1" width="39.7109375" bestFit="1" customWidth="1"/>
    <col min="2" max="2" width="23" bestFit="1" customWidth="1"/>
  </cols>
  <sheetData>
    <row r="2" spans="1:2" x14ac:dyDescent="0.2">
      <c r="A2" t="s">
        <v>65</v>
      </c>
      <c r="B2" s="152" t="s">
        <v>110</v>
      </c>
    </row>
    <row r="3" spans="1:2" x14ac:dyDescent="0.2">
      <c r="A3" t="s">
        <v>111</v>
      </c>
      <c r="B3" s="152" t="s">
        <v>112</v>
      </c>
    </row>
    <row r="4" spans="1:2" x14ac:dyDescent="0.2">
      <c r="A4" t="s">
        <v>113</v>
      </c>
      <c r="B4" s="152" t="s">
        <v>114</v>
      </c>
    </row>
    <row r="5" spans="1:2" x14ac:dyDescent="0.2">
      <c r="A5" t="s">
        <v>115</v>
      </c>
      <c r="B5" s="152" t="s">
        <v>116</v>
      </c>
    </row>
    <row r="6" spans="1:2" x14ac:dyDescent="0.2">
      <c r="A6" t="s">
        <v>117</v>
      </c>
      <c r="B6" s="152" t="s">
        <v>40</v>
      </c>
    </row>
    <row r="7" spans="1:2" x14ac:dyDescent="0.2">
      <c r="A7" t="s">
        <v>119</v>
      </c>
      <c r="B7" s="152" t="s">
        <v>118</v>
      </c>
    </row>
    <row r="8" spans="1:2" x14ac:dyDescent="0.2">
      <c r="A8" t="s">
        <v>120</v>
      </c>
      <c r="B8" s="153"/>
    </row>
    <row r="9" spans="1:2" x14ac:dyDescent="0.2">
      <c r="A9" t="s">
        <v>121</v>
      </c>
      <c r="B9" s="153"/>
    </row>
    <row r="10" spans="1:2" x14ac:dyDescent="0.2">
      <c r="A10" t="s">
        <v>122</v>
      </c>
      <c r="B10" s="153"/>
    </row>
    <row r="11" spans="1:2" x14ac:dyDescent="0.2">
      <c r="A11" t="s">
        <v>123</v>
      </c>
      <c r="B11" s="153"/>
    </row>
    <row r="12" spans="1:2" x14ac:dyDescent="0.2">
      <c r="A12" t="s">
        <v>124</v>
      </c>
      <c r="B12" s="153"/>
    </row>
    <row r="13" spans="1:2" x14ac:dyDescent="0.2">
      <c r="A13" t="s">
        <v>125</v>
      </c>
      <c r="B13" s="153"/>
    </row>
    <row r="14" spans="1:2" x14ac:dyDescent="0.2">
      <c r="A14" t="s">
        <v>126</v>
      </c>
      <c r="B14" s="153"/>
    </row>
    <row r="15" spans="1:2" x14ac:dyDescent="0.2">
      <c r="A15" t="s">
        <v>127</v>
      </c>
      <c r="B15" s="153"/>
    </row>
    <row r="16" spans="1:2" x14ac:dyDescent="0.2">
      <c r="A16" t="s">
        <v>128</v>
      </c>
      <c r="B16" s="153"/>
    </row>
    <row r="17" spans="1:2" x14ac:dyDescent="0.2">
      <c r="A17" t="s">
        <v>129</v>
      </c>
      <c r="B17" s="153"/>
    </row>
    <row r="18" spans="1:2" x14ac:dyDescent="0.2">
      <c r="A18" t="s">
        <v>130</v>
      </c>
      <c r="B18" s="153"/>
    </row>
    <row r="19" spans="1:2" x14ac:dyDescent="0.2">
      <c r="A19" t="s">
        <v>131</v>
      </c>
      <c r="B19" s="153"/>
    </row>
    <row r="20" spans="1:2" x14ac:dyDescent="0.2">
      <c r="A20" t="s">
        <v>132</v>
      </c>
      <c r="B20" s="153"/>
    </row>
    <row r="21" spans="1:2" x14ac:dyDescent="0.2">
      <c r="A21" t="s">
        <v>133</v>
      </c>
      <c r="B21" s="153"/>
    </row>
    <row r="22" spans="1:2" x14ac:dyDescent="0.2">
      <c r="A22" t="s">
        <v>134</v>
      </c>
      <c r="B22" s="153"/>
    </row>
    <row r="23" spans="1:2" x14ac:dyDescent="0.2">
      <c r="A23" t="s">
        <v>135</v>
      </c>
      <c r="B23" s="153"/>
    </row>
    <row r="24" spans="1:2" x14ac:dyDescent="0.2">
      <c r="A24" t="s">
        <v>136</v>
      </c>
      <c r="B24" s="153"/>
    </row>
    <row r="25" spans="1:2" x14ac:dyDescent="0.2">
      <c r="A25" t="s">
        <v>137</v>
      </c>
      <c r="B25" s="153"/>
    </row>
    <row r="26" spans="1:2" x14ac:dyDescent="0.2">
      <c r="A26" t="s">
        <v>138</v>
      </c>
      <c r="B26" s="153"/>
    </row>
    <row r="27" spans="1:2" x14ac:dyDescent="0.2">
      <c r="A27" t="s">
        <v>139</v>
      </c>
    </row>
    <row r="28" spans="1:2" x14ac:dyDescent="0.2">
      <c r="A28" t="s">
        <v>140</v>
      </c>
    </row>
    <row r="29" spans="1:2" x14ac:dyDescent="0.2">
      <c r="A29" t="s">
        <v>148</v>
      </c>
    </row>
  </sheetData>
  <pageMargins left="0.7" right="0.7" top="0.75" bottom="0.75" header="0.3" footer="0.3"/>
  <pageSetup orientation="portrait" horizontalDpi="1200" verticalDpi="1200" r:id="rId1"/>
  <customProperties>
    <customPr name="OrphanNamesChecked" r:id="rId2"/>
  </customProperties>
</worksheet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2026return</vt:lpstr>
      <vt:lpstr>Check</vt:lpstr>
      <vt:lpstr>ETR</vt:lpstr>
      <vt:lpstr>Sheet2</vt:lpstr>
      <vt:lpstr>Sheet1</vt:lpstr>
      <vt:lpstr>'2026return'!Print_Area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JanetBzdel</dc:creator>
  <cp:lastModifiedBy>Gadhiya, Tanaaz GR</cp:lastModifiedBy>
  <cp:lastPrinted>2021-06-22T21:45:57Z</cp:lastPrinted>
  <dcterms:created xsi:type="dcterms:W3CDTF">2004-06-08T14:50:11Z</dcterms:created>
  <dcterms:modified xsi:type="dcterms:W3CDTF">2026-06-24T21:11:19Z</dcterms:modified>
</cp:coreProperties>
</file>