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755" tabRatio="692"/>
  </bookViews>
  <sheets>
    <sheet name="Disclaimer" sheetId="13" r:id="rId1"/>
    <sheet name="General Assumptions" sheetId="15" r:id="rId2"/>
    <sheet name="Soil Zone Assumptions" sheetId="16" r:id="rId3"/>
    <sheet name="Black" sheetId="9" r:id="rId4"/>
    <sheet name="Dark Brown" sheetId="8" r:id="rId5"/>
    <sheet name="Brown" sheetId="7" r:id="rId6"/>
    <sheet name="Special crops" sheetId="6" r:id="rId7"/>
  </sheets>
  <definedNames>
    <definedName name="_xlnm.Print_Area" localSheetId="3">Black!$B$1:$Z$57</definedName>
    <definedName name="_xlnm.Print_Area" localSheetId="5">Brown!$B$1:$S$57</definedName>
    <definedName name="_xlnm.Print_Area" localSheetId="4">'Dark Brown'!$B$1:$U$57</definedName>
    <definedName name="_xlnm.Print_Area" localSheetId="0">Disclaimer!$A$1:$L$26</definedName>
    <definedName name="_xlnm.Print_Area" localSheetId="1">'General Assumptions'!$A$1:$C$23</definedName>
    <definedName name="_xlnm.Print_Area" localSheetId="2">'Soil Zone Assumptions'!$A$26:$U$48</definedName>
    <definedName name="_xlnm.Print_Area" localSheetId="6">'Special crops'!$C$1:$S$63</definedName>
    <definedName name="Z_094ACFE9_6A46_400C_8483_9731CC265B35_.wvu.Cols" localSheetId="5" hidden="1">Brown!$G:$G</definedName>
    <definedName name="Z_094ACFE9_6A46_400C_8483_9731CC265B35_.wvu.PrintArea" localSheetId="3" hidden="1">Black!$C$1:$U$59</definedName>
    <definedName name="Z_094ACFE9_6A46_400C_8483_9731CC265B35_.wvu.PrintArea" localSheetId="5" hidden="1">Brown!$A$1:$A$61</definedName>
    <definedName name="Z_094ACFE9_6A46_400C_8483_9731CC265B35_.wvu.PrintArea" localSheetId="4" hidden="1">'Dark Brown'!$B$1:$U$4</definedName>
    <definedName name="Z_094ACFE9_6A46_400C_8483_9731CC265B35_.wvu.PrintArea" localSheetId="6" hidden="1">'Special crops'!$A$61:$R$62</definedName>
    <definedName name="Z_C18A6290_09CE_4B95_8288_8B2E48192753_.wvu.Cols" localSheetId="5" hidden="1">Brown!$G:$G</definedName>
    <definedName name="Z_C18A6290_09CE_4B95_8288_8B2E48192753_.wvu.PrintArea" localSheetId="3" hidden="1">Black!$C$1:$U$59</definedName>
    <definedName name="Z_C18A6290_09CE_4B95_8288_8B2E48192753_.wvu.PrintArea" localSheetId="5" hidden="1">Brown!$A$1:$A$61</definedName>
    <definedName name="Z_C18A6290_09CE_4B95_8288_8B2E48192753_.wvu.PrintArea" localSheetId="4" hidden="1">'Dark Brown'!$B$1:$U$4</definedName>
    <definedName name="Z_C18A6290_09CE_4B95_8288_8B2E48192753_.wvu.PrintArea" localSheetId="6" hidden="1">'Special crops'!$A$61:$R$62</definedName>
    <definedName name="Z_D72A6468_AF3E_4269_8B9F_9AE05AF9C4F2_.wvu.Cols" localSheetId="5" hidden="1">Brown!$G:$G</definedName>
    <definedName name="Z_D72A6468_AF3E_4269_8B9F_9AE05AF9C4F2_.wvu.PrintArea" localSheetId="3" hidden="1">Black!$C$1:$U$59</definedName>
    <definedName name="Z_D72A6468_AF3E_4269_8B9F_9AE05AF9C4F2_.wvu.PrintArea" localSheetId="5" hidden="1">Brown!#REF!</definedName>
    <definedName name="Z_D72A6468_AF3E_4269_8B9F_9AE05AF9C4F2_.wvu.PrintArea" localSheetId="4" hidden="1">'Dark Brown'!$B$1:$U$4</definedName>
    <definedName name="Z_D72A6468_AF3E_4269_8B9F_9AE05AF9C4F2_.wvu.PrintArea" localSheetId="6" hidden="1">'Special crops'!$A$61:$R$62</definedName>
    <definedName name="Z_ECAB99DF_BF41_49EA_96C9_76317A61D13D_.wvu.Cols" localSheetId="5" hidden="1">Brown!$G:$G</definedName>
    <definedName name="Z_ECAB99DF_BF41_49EA_96C9_76317A61D13D_.wvu.PrintArea" localSheetId="3" hidden="1">Black!$C$1:$U$59</definedName>
    <definedName name="Z_ECAB99DF_BF41_49EA_96C9_76317A61D13D_.wvu.PrintArea" localSheetId="5" hidden="1">Brown!#REF!</definedName>
    <definedName name="Z_ECAB99DF_BF41_49EA_96C9_76317A61D13D_.wvu.PrintArea" localSheetId="4" hidden="1">'Dark Brown'!$B$1:$U$4</definedName>
    <definedName name="Z_ECAB99DF_BF41_49EA_96C9_76317A61D13D_.wvu.PrintArea" localSheetId="6" hidden="1">'Special crops'!$A$61:$R$62</definedName>
  </definedNames>
  <calcPr calcId="145621"/>
  <customWorkbookViews>
    <customWorkbookView name="Special Crops 07" guid="{ECAB99DF-BF41-49EA-96C9-76317A61D13D}" maximized="1" windowWidth="999" windowHeight="555" activeSheetId="6"/>
    <customWorkbookView name="Brown 07" guid="{D72A6468-AF3E-4269-8B9F-9AE05AF9C4F2}" maximized="1" windowWidth="999" windowHeight="555" activeSheetId="7"/>
    <customWorkbookView name="DkBrown 07" guid="{C18A6290-09CE-4B95-8288-8B2E48192753}" maximized="1" windowWidth="999" windowHeight="555" activeSheetId="8"/>
    <customWorkbookView name="Black 07" guid="{094ACFE9-6A46-400C-8483-9731CC265B35}" maximized="1" windowWidth="999" windowHeight="555" activeSheetId="9"/>
  </customWorkbookViews>
</workbook>
</file>

<file path=xl/calcChain.xml><?xml version="1.0" encoding="utf-8"?>
<calcChain xmlns="http://schemas.openxmlformats.org/spreadsheetml/2006/main">
  <c r="D30" i="6" l="1"/>
  <c r="I39" i="7" l="1"/>
  <c r="J39" i="7"/>
  <c r="I28" i="7"/>
  <c r="I11" i="7"/>
  <c r="I52" i="7" l="1"/>
  <c r="I48" i="7"/>
  <c r="I44" i="7"/>
  <c r="I41" i="7"/>
  <c r="I28" i="9"/>
  <c r="Q28" i="9"/>
  <c r="Q11" i="9"/>
  <c r="I11" i="9"/>
  <c r="I28" i="8"/>
  <c r="I11" i="8"/>
  <c r="I39" i="8"/>
  <c r="I53" i="7" l="1"/>
  <c r="I49" i="7"/>
  <c r="I45" i="7"/>
  <c r="Q52" i="9"/>
  <c r="Q48" i="9"/>
  <c r="I52" i="9"/>
  <c r="I48" i="9"/>
  <c r="I48" i="8"/>
  <c r="I52" i="8"/>
  <c r="I44" i="8"/>
  <c r="I44" i="9"/>
  <c r="Q44" i="9"/>
  <c r="I41" i="8"/>
  <c r="I45" i="8" s="1"/>
  <c r="I53" i="8" l="1"/>
  <c r="I49" i="8"/>
  <c r="Q39" i="9"/>
  <c r="Q41" i="9" s="1"/>
  <c r="I39" i="9"/>
  <c r="I41" i="9" s="1"/>
  <c r="D28" i="9"/>
  <c r="E28" i="9"/>
  <c r="E48" i="9" s="1"/>
  <c r="F28" i="9"/>
  <c r="G28" i="9"/>
  <c r="H28" i="9"/>
  <c r="J28" i="9"/>
  <c r="J48" i="9" s="1"/>
  <c r="K28" i="9"/>
  <c r="K48" i="9" s="1"/>
  <c r="L28" i="9"/>
  <c r="M28" i="9"/>
  <c r="N28" i="9"/>
  <c r="N48" i="9" s="1"/>
  <c r="O28" i="9"/>
  <c r="P28" i="9"/>
  <c r="R28" i="9"/>
  <c r="S28" i="9"/>
  <c r="S48" i="9" s="1"/>
  <c r="D39" i="9"/>
  <c r="E39" i="9"/>
  <c r="F39" i="9"/>
  <c r="G39" i="9"/>
  <c r="H39" i="9"/>
  <c r="J39" i="9"/>
  <c r="K39" i="9"/>
  <c r="L39" i="9"/>
  <c r="M39" i="9"/>
  <c r="N39" i="9"/>
  <c r="O39" i="9"/>
  <c r="P39" i="9"/>
  <c r="R39" i="9"/>
  <c r="S39" i="9"/>
  <c r="D11" i="9"/>
  <c r="E11" i="9"/>
  <c r="F11" i="9"/>
  <c r="G11" i="9"/>
  <c r="H11" i="9"/>
  <c r="J11" i="9"/>
  <c r="K11" i="9"/>
  <c r="L11" i="9"/>
  <c r="M11" i="9"/>
  <c r="N11" i="9"/>
  <c r="O11" i="9"/>
  <c r="P11" i="9"/>
  <c r="R11" i="9"/>
  <c r="S11" i="9"/>
  <c r="R52" i="9" l="1"/>
  <c r="R48" i="9"/>
  <c r="M52" i="9"/>
  <c r="M48" i="9"/>
  <c r="H52" i="9"/>
  <c r="H48" i="9"/>
  <c r="D52" i="9"/>
  <c r="D48" i="9"/>
  <c r="H41" i="9"/>
  <c r="H45" i="9" s="1"/>
  <c r="P52" i="9"/>
  <c r="P48" i="9"/>
  <c r="L52" i="9"/>
  <c r="L48" i="9"/>
  <c r="G52" i="9"/>
  <c r="G48" i="9"/>
  <c r="O52" i="9"/>
  <c r="O48" i="9"/>
  <c r="F52" i="9"/>
  <c r="F48" i="9"/>
  <c r="M44" i="9"/>
  <c r="D44" i="9"/>
  <c r="K52" i="9"/>
  <c r="P44" i="9"/>
  <c r="G44" i="9"/>
  <c r="N41" i="9"/>
  <c r="N45" i="9" s="1"/>
  <c r="N52" i="9"/>
  <c r="J41" i="9"/>
  <c r="J52" i="9"/>
  <c r="E41" i="9"/>
  <c r="E45" i="9" s="1"/>
  <c r="E52" i="9"/>
  <c r="O44" i="9"/>
  <c r="F44" i="9"/>
  <c r="R44" i="9"/>
  <c r="H44" i="9"/>
  <c r="L44" i="9"/>
  <c r="S41" i="9"/>
  <c r="S45" i="9" s="1"/>
  <c r="S52" i="9"/>
  <c r="I53" i="9"/>
  <c r="I49" i="9"/>
  <c r="I45" i="9"/>
  <c r="K44" i="9"/>
  <c r="S44" i="9"/>
  <c r="N44" i="9"/>
  <c r="J44" i="9"/>
  <c r="E44" i="9"/>
  <c r="Q53" i="9"/>
  <c r="Q49" i="9"/>
  <c r="Q45" i="9"/>
  <c r="P41" i="9"/>
  <c r="L41" i="9"/>
  <c r="G41" i="9"/>
  <c r="R41" i="9"/>
  <c r="M41" i="9"/>
  <c r="D41" i="9"/>
  <c r="O41" i="9"/>
  <c r="K41" i="9"/>
  <c r="F41" i="9"/>
  <c r="H53" i="9" l="1"/>
  <c r="H49" i="9"/>
  <c r="F45" i="9"/>
  <c r="O45" i="9"/>
  <c r="D45" i="9"/>
  <c r="K45" i="9"/>
  <c r="J45" i="9"/>
  <c r="M53" i="9"/>
  <c r="M49" i="9"/>
  <c r="R53" i="9"/>
  <c r="R49" i="9"/>
  <c r="P53" i="9"/>
  <c r="P49" i="9"/>
  <c r="E53" i="9"/>
  <c r="E49" i="9"/>
  <c r="N53" i="9"/>
  <c r="N49" i="9"/>
  <c r="P45" i="9"/>
  <c r="F53" i="9"/>
  <c r="F49" i="9"/>
  <c r="O53" i="9"/>
  <c r="O49" i="9"/>
  <c r="L53" i="9"/>
  <c r="L49" i="9"/>
  <c r="K49" i="9"/>
  <c r="K53" i="9"/>
  <c r="D53" i="9"/>
  <c r="D49" i="9"/>
  <c r="G53" i="9"/>
  <c r="G49" i="9"/>
  <c r="S53" i="9"/>
  <c r="S49" i="9"/>
  <c r="L45" i="9"/>
  <c r="R45" i="9"/>
  <c r="J49" i="9"/>
  <c r="J53" i="9"/>
  <c r="G45" i="9"/>
  <c r="M45" i="9"/>
  <c r="F28" i="7"/>
  <c r="P39" i="7"/>
  <c r="K39" i="7"/>
  <c r="F39" i="7"/>
  <c r="K28" i="7"/>
  <c r="P28" i="7"/>
  <c r="P11" i="7"/>
  <c r="K11" i="7"/>
  <c r="F11" i="7"/>
  <c r="K52" i="7" l="1"/>
  <c r="K48" i="7"/>
  <c r="K44" i="7"/>
  <c r="P52" i="7"/>
  <c r="P48" i="7"/>
  <c r="P44" i="7"/>
  <c r="F44" i="7"/>
  <c r="F52" i="7"/>
  <c r="F48" i="7"/>
  <c r="K41" i="7"/>
  <c r="P41" i="7"/>
  <c r="F41" i="7"/>
  <c r="P49" i="7" l="1"/>
  <c r="P45" i="7"/>
  <c r="P53" i="7"/>
  <c r="K53" i="7"/>
  <c r="K49" i="7"/>
  <c r="K45" i="7"/>
  <c r="F53" i="7"/>
  <c r="F49" i="7"/>
  <c r="F45" i="7"/>
  <c r="P39" i="8"/>
  <c r="K39" i="8"/>
  <c r="F39" i="8"/>
  <c r="F28" i="8"/>
  <c r="K28" i="8"/>
  <c r="P28" i="8"/>
  <c r="P11" i="8"/>
  <c r="K11" i="8"/>
  <c r="F11" i="8"/>
  <c r="P44" i="8" l="1"/>
  <c r="P48" i="8"/>
  <c r="P52" i="8"/>
  <c r="K44" i="8"/>
  <c r="F48" i="8"/>
  <c r="F52" i="8"/>
  <c r="F44" i="8"/>
  <c r="K48" i="8"/>
  <c r="K52" i="8"/>
  <c r="F41" i="8"/>
  <c r="P41" i="8"/>
  <c r="K41" i="8"/>
  <c r="K45" i="8" s="1"/>
  <c r="F53" i="8" l="1"/>
  <c r="F49" i="8"/>
  <c r="F45" i="8"/>
  <c r="K53" i="8"/>
  <c r="K49" i="8"/>
  <c r="P49" i="8"/>
  <c r="P53" i="8"/>
  <c r="P45" i="8"/>
  <c r="D41" i="6"/>
  <c r="E41" i="6"/>
  <c r="F41" i="6"/>
  <c r="G41" i="6"/>
  <c r="H41" i="6"/>
  <c r="I41" i="6"/>
  <c r="J41" i="6"/>
  <c r="K41" i="6"/>
  <c r="L41" i="6"/>
  <c r="M41" i="6"/>
  <c r="N41" i="6"/>
  <c r="O41" i="6"/>
  <c r="P41" i="6"/>
  <c r="Q41" i="6"/>
  <c r="D54" i="6"/>
  <c r="E30" i="6"/>
  <c r="F30" i="6"/>
  <c r="G30" i="6"/>
  <c r="H30" i="6"/>
  <c r="I30" i="6"/>
  <c r="J30" i="6"/>
  <c r="K30" i="6"/>
  <c r="L30" i="6"/>
  <c r="M30" i="6"/>
  <c r="N30" i="6"/>
  <c r="O30" i="6"/>
  <c r="P30" i="6"/>
  <c r="Q30" i="6"/>
  <c r="D13" i="6"/>
  <c r="E13" i="6"/>
  <c r="F13" i="6"/>
  <c r="G13" i="6"/>
  <c r="H13" i="6"/>
  <c r="I13" i="6"/>
  <c r="J13" i="6"/>
  <c r="K13" i="6"/>
  <c r="L13" i="6"/>
  <c r="M13" i="6"/>
  <c r="N13" i="6"/>
  <c r="O13" i="6"/>
  <c r="P13" i="6"/>
  <c r="Q13" i="6"/>
  <c r="E46" i="6" l="1"/>
  <c r="M54" i="6"/>
  <c r="M50" i="6"/>
  <c r="J54" i="6"/>
  <c r="J50" i="6"/>
  <c r="K46" i="6"/>
  <c r="D46" i="6"/>
  <c r="L50" i="6"/>
  <c r="L54" i="6"/>
  <c r="I50" i="6"/>
  <c r="I54" i="6"/>
  <c r="E50" i="6"/>
  <c r="E54" i="6"/>
  <c r="L46" i="6"/>
  <c r="P54" i="6"/>
  <c r="P50" i="6"/>
  <c r="F54" i="6"/>
  <c r="F50" i="6"/>
  <c r="O46" i="6"/>
  <c r="H46" i="6"/>
  <c r="Q46" i="6"/>
  <c r="N46" i="6"/>
  <c r="G46" i="6"/>
  <c r="O50" i="6"/>
  <c r="O54" i="6"/>
  <c r="K54" i="6"/>
  <c r="K50" i="6"/>
  <c r="H50" i="6"/>
  <c r="H54" i="6"/>
  <c r="D50" i="6"/>
  <c r="I46" i="6"/>
  <c r="P46" i="6"/>
  <c r="M46" i="6"/>
  <c r="J46" i="6"/>
  <c r="F46" i="6"/>
  <c r="Q50" i="6"/>
  <c r="Q54" i="6"/>
  <c r="N54" i="6"/>
  <c r="N50" i="6"/>
  <c r="G54" i="6"/>
  <c r="G50" i="6"/>
  <c r="F43" i="6"/>
  <c r="F55" i="6" s="1"/>
  <c r="H43" i="6"/>
  <c r="N43" i="6"/>
  <c r="M43" i="6"/>
  <c r="M47" i="6" s="1"/>
  <c r="G43" i="6"/>
  <c r="G47" i="6" s="1"/>
  <c r="O43" i="6"/>
  <c r="I43" i="6"/>
  <c r="I47" i="6" s="1"/>
  <c r="Q43" i="6"/>
  <c r="E43" i="6"/>
  <c r="P43" i="6"/>
  <c r="D43" i="6"/>
  <c r="L43" i="6"/>
  <c r="J43" i="6"/>
  <c r="K43" i="6"/>
  <c r="K47" i="6" s="1"/>
  <c r="C39" i="7"/>
  <c r="D39" i="7"/>
  <c r="E39" i="7"/>
  <c r="G39" i="7"/>
  <c r="H39" i="7"/>
  <c r="L39" i="7"/>
  <c r="M39" i="7"/>
  <c r="N39" i="7"/>
  <c r="O39" i="7"/>
  <c r="Q39" i="7"/>
  <c r="R39" i="7"/>
  <c r="C28" i="7"/>
  <c r="D28" i="7"/>
  <c r="E28" i="7"/>
  <c r="G28" i="7"/>
  <c r="H28" i="7"/>
  <c r="J28" i="7"/>
  <c r="L28" i="7"/>
  <c r="M28" i="7"/>
  <c r="N28" i="7"/>
  <c r="O28" i="7"/>
  <c r="Q28" i="7"/>
  <c r="R28" i="7"/>
  <c r="C11" i="7"/>
  <c r="D11" i="7"/>
  <c r="E11" i="7"/>
  <c r="G11" i="7"/>
  <c r="H11" i="7"/>
  <c r="J11" i="7"/>
  <c r="L11" i="7"/>
  <c r="M11" i="7"/>
  <c r="N11" i="7"/>
  <c r="O11" i="7"/>
  <c r="Q11" i="7"/>
  <c r="R11" i="7"/>
  <c r="F47" i="6" l="1"/>
  <c r="F51" i="6"/>
  <c r="Q44" i="7"/>
  <c r="Q52" i="7"/>
  <c r="Q48" i="7"/>
  <c r="E52" i="7"/>
  <c r="E48" i="7"/>
  <c r="E44" i="7"/>
  <c r="O52" i="7"/>
  <c r="O48" i="7"/>
  <c r="O44" i="7"/>
  <c r="J52" i="7"/>
  <c r="J48" i="7"/>
  <c r="J44" i="7"/>
  <c r="J41" i="7"/>
  <c r="N48" i="7"/>
  <c r="N44" i="7"/>
  <c r="N52" i="7"/>
  <c r="H52" i="7"/>
  <c r="H48" i="7"/>
  <c r="H44" i="7"/>
  <c r="C52" i="7"/>
  <c r="C48" i="7"/>
  <c r="C44" i="7"/>
  <c r="L52" i="7"/>
  <c r="L48" i="7"/>
  <c r="L44" i="7"/>
  <c r="D52" i="7"/>
  <c r="D48" i="7"/>
  <c r="D44" i="7"/>
  <c r="R52" i="7"/>
  <c r="R48" i="7"/>
  <c r="R44" i="7"/>
  <c r="M52" i="7"/>
  <c r="M48" i="7"/>
  <c r="M44" i="7"/>
  <c r="G52" i="7"/>
  <c r="G48" i="7"/>
  <c r="G44" i="7"/>
  <c r="P55" i="6"/>
  <c r="P51" i="6"/>
  <c r="O51" i="6"/>
  <c r="O55" i="6"/>
  <c r="E55" i="6"/>
  <c r="E51" i="6"/>
  <c r="G51" i="6"/>
  <c r="G55" i="6"/>
  <c r="H51" i="6"/>
  <c r="H55" i="6"/>
  <c r="H47" i="6"/>
  <c r="E47" i="6"/>
  <c r="J55" i="6"/>
  <c r="J51" i="6"/>
  <c r="L55" i="6"/>
  <c r="L51" i="6"/>
  <c r="N51" i="6"/>
  <c r="N55" i="6"/>
  <c r="N47" i="6"/>
  <c r="L47" i="6"/>
  <c r="K55" i="6"/>
  <c r="K51" i="6"/>
  <c r="D55" i="6"/>
  <c r="D51" i="6"/>
  <c r="Q51" i="6"/>
  <c r="Q55" i="6"/>
  <c r="M55" i="6"/>
  <c r="M51" i="6"/>
  <c r="I51" i="6"/>
  <c r="I55" i="6"/>
  <c r="J47" i="6"/>
  <c r="P47" i="6"/>
  <c r="Q47" i="6"/>
  <c r="O47" i="6"/>
  <c r="D47" i="6"/>
  <c r="D41" i="7"/>
  <c r="Q41" i="7"/>
  <c r="L41" i="7"/>
  <c r="O41" i="7"/>
  <c r="E41" i="7"/>
  <c r="N41" i="7"/>
  <c r="H41" i="7"/>
  <c r="C41" i="7"/>
  <c r="R41" i="7"/>
  <c r="M41" i="7"/>
  <c r="G41" i="7"/>
  <c r="C39" i="8"/>
  <c r="D39" i="8"/>
  <c r="E39" i="8"/>
  <c r="G39" i="8"/>
  <c r="H39" i="8"/>
  <c r="J39" i="8"/>
  <c r="L39" i="8"/>
  <c r="M39" i="8"/>
  <c r="N39" i="8"/>
  <c r="O39" i="8"/>
  <c r="Q39" i="8"/>
  <c r="R39" i="8"/>
  <c r="C28" i="8"/>
  <c r="D28" i="8"/>
  <c r="E28" i="8"/>
  <c r="G28" i="8"/>
  <c r="H28" i="8"/>
  <c r="J28" i="8"/>
  <c r="L28" i="8"/>
  <c r="M28" i="8"/>
  <c r="N28" i="8"/>
  <c r="O28" i="8"/>
  <c r="Q28" i="8"/>
  <c r="R28" i="8"/>
  <c r="R11" i="8"/>
  <c r="Q11" i="8"/>
  <c r="O11" i="8"/>
  <c r="N11" i="8"/>
  <c r="M11" i="8"/>
  <c r="L11" i="8"/>
  <c r="J11" i="8"/>
  <c r="H11" i="8"/>
  <c r="G11" i="8"/>
  <c r="E11" i="8"/>
  <c r="D11" i="8"/>
  <c r="C11" i="8"/>
  <c r="G53" i="7" l="1"/>
  <c r="G49" i="7"/>
  <c r="G45" i="7"/>
  <c r="N53" i="7"/>
  <c r="N49" i="7"/>
  <c r="N45" i="7"/>
  <c r="R53" i="7"/>
  <c r="R49" i="7"/>
  <c r="R45" i="7"/>
  <c r="L53" i="7"/>
  <c r="L49" i="7"/>
  <c r="L45" i="7"/>
  <c r="H49" i="7"/>
  <c r="H45" i="7"/>
  <c r="H53" i="7"/>
  <c r="M53" i="7"/>
  <c r="M49" i="7"/>
  <c r="M45" i="7"/>
  <c r="O53" i="7"/>
  <c r="O49" i="7"/>
  <c r="O45" i="7"/>
  <c r="D53" i="7"/>
  <c r="D49" i="7"/>
  <c r="D45" i="7"/>
  <c r="C53" i="7"/>
  <c r="C49" i="7"/>
  <c r="C45" i="7"/>
  <c r="E53" i="7"/>
  <c r="E49" i="7"/>
  <c r="E45" i="7"/>
  <c r="Q53" i="7"/>
  <c r="Q49" i="7"/>
  <c r="Q45" i="7"/>
  <c r="J53" i="7"/>
  <c r="J49" i="7"/>
  <c r="J45" i="7"/>
  <c r="M44" i="8"/>
  <c r="O48" i="8"/>
  <c r="O52" i="8"/>
  <c r="J48" i="8"/>
  <c r="J52" i="8"/>
  <c r="C44" i="8"/>
  <c r="H44" i="8"/>
  <c r="N44" i="8"/>
  <c r="N48" i="8"/>
  <c r="N52" i="8"/>
  <c r="H48" i="8"/>
  <c r="H52" i="8"/>
  <c r="C48" i="8"/>
  <c r="C52" i="8"/>
  <c r="D44" i="8"/>
  <c r="J44" i="8"/>
  <c r="O44" i="8"/>
  <c r="R48" i="8"/>
  <c r="R52" i="8"/>
  <c r="M48" i="8"/>
  <c r="M52" i="8"/>
  <c r="G48" i="8"/>
  <c r="G52" i="8"/>
  <c r="G44" i="8"/>
  <c r="R44" i="8"/>
  <c r="D48" i="8"/>
  <c r="D52" i="8"/>
  <c r="E44" i="8"/>
  <c r="L44" i="8"/>
  <c r="Q44" i="8"/>
  <c r="Q48" i="8"/>
  <c r="Q52" i="8"/>
  <c r="L48" i="8"/>
  <c r="L52" i="8"/>
  <c r="E48" i="8"/>
  <c r="E52" i="8"/>
  <c r="M41" i="8"/>
  <c r="L41" i="8"/>
  <c r="L45" i="8" s="1"/>
  <c r="R41" i="8"/>
  <c r="G41" i="8"/>
  <c r="G45" i="8" s="1"/>
  <c r="Q41" i="8"/>
  <c r="E41" i="8"/>
  <c r="N41" i="8"/>
  <c r="N45" i="8" s="1"/>
  <c r="H41" i="8"/>
  <c r="C41" i="8"/>
  <c r="O41" i="8"/>
  <c r="O45" i="8" s="1"/>
  <c r="J41" i="8"/>
  <c r="D41" i="8"/>
  <c r="D45" i="8" s="1"/>
  <c r="M53" i="8" l="1"/>
  <c r="M49" i="8"/>
  <c r="J53" i="8"/>
  <c r="J49" i="8"/>
  <c r="C53" i="8"/>
  <c r="C49" i="8"/>
  <c r="C45" i="8"/>
  <c r="O53" i="8"/>
  <c r="O49" i="8"/>
  <c r="H49" i="8"/>
  <c r="H53" i="8"/>
  <c r="G53" i="8"/>
  <c r="G49" i="8"/>
  <c r="L53" i="8"/>
  <c r="L49" i="8"/>
  <c r="H45" i="8"/>
  <c r="D53" i="8"/>
  <c r="D49" i="8"/>
  <c r="Q53" i="8"/>
  <c r="Q49" i="8"/>
  <c r="N53" i="8"/>
  <c r="N49" i="8"/>
  <c r="E53" i="8"/>
  <c r="E49" i="8"/>
  <c r="R53" i="8"/>
  <c r="R49" i="8"/>
  <c r="Q45" i="8"/>
  <c r="E45" i="8"/>
  <c r="R45" i="8"/>
  <c r="J45" i="8"/>
  <c r="M45" i="8"/>
</calcChain>
</file>

<file path=xl/sharedStrings.xml><?xml version="1.0" encoding="utf-8"?>
<sst xmlns="http://schemas.openxmlformats.org/spreadsheetml/2006/main" count="585" uniqueCount="259">
  <si>
    <t>Crop</t>
  </si>
  <si>
    <t>REVENUE PER ACRE</t>
  </si>
  <si>
    <t>EXPENSES PER ACRE</t>
  </si>
  <si>
    <t>Variable Expenses/acre</t>
  </si>
  <si>
    <t xml:space="preserve"> Seed</t>
  </si>
  <si>
    <t xml:space="preserve">                 - Phosphorus</t>
  </si>
  <si>
    <t xml:space="preserve"> Chemical - Herbicides</t>
  </si>
  <si>
    <t xml:space="preserve">                 - Insecticides/Fungicides</t>
  </si>
  <si>
    <t xml:space="preserve"> Machinery Operating - Fuel</t>
  </si>
  <si>
    <t xml:space="preserve">                                     - Repair</t>
  </si>
  <si>
    <t xml:space="preserve"> Crop Insurance Premium </t>
  </si>
  <si>
    <t xml:space="preserve"> Interest on Variable Expenses</t>
  </si>
  <si>
    <t>Other Expenses/acre</t>
  </si>
  <si>
    <t xml:space="preserve"> Building Repair</t>
  </si>
  <si>
    <t xml:space="preserve"> Property Taxes</t>
  </si>
  <si>
    <t xml:space="preserve"> Machinery Depreciation</t>
  </si>
  <si>
    <t xml:space="preserve"> Building Depreciation</t>
  </si>
  <si>
    <t xml:space="preserve"> Machinery Investment</t>
  </si>
  <si>
    <t xml:space="preserve"> Building Investment</t>
  </si>
  <si>
    <t xml:space="preserve"> Land Investment</t>
  </si>
  <si>
    <t xml:space="preserve"> Total Other Expenses (E)</t>
  </si>
  <si>
    <t>RETURNS PER ACRE</t>
  </si>
  <si>
    <t xml:space="preserve"> To Cover Variable Expenses</t>
  </si>
  <si>
    <t xml:space="preserve"> Fertilizer - Nitrogen</t>
  </si>
  <si>
    <t>Spring</t>
  </si>
  <si>
    <t>Durum</t>
  </si>
  <si>
    <t>CPS</t>
  </si>
  <si>
    <t xml:space="preserve">Feed </t>
  </si>
  <si>
    <t>Wheat</t>
  </si>
  <si>
    <t>Barley</t>
  </si>
  <si>
    <t>Oats</t>
  </si>
  <si>
    <t>Flax</t>
  </si>
  <si>
    <t>Lentil</t>
  </si>
  <si>
    <t>Seed</t>
  </si>
  <si>
    <t>Mustard</t>
  </si>
  <si>
    <t>Feed</t>
  </si>
  <si>
    <t>Peas</t>
  </si>
  <si>
    <t>Canola</t>
  </si>
  <si>
    <t>CROP</t>
  </si>
  <si>
    <t>Soil Zone</t>
  </si>
  <si>
    <t>Total Other Expenses (E)</t>
  </si>
  <si>
    <t>Pinto</t>
  </si>
  <si>
    <t>#1 Desi</t>
  </si>
  <si>
    <t xml:space="preserve">#1-9mm </t>
  </si>
  <si>
    <t xml:space="preserve">#1-7mm </t>
  </si>
  <si>
    <t>Yellow</t>
  </si>
  <si>
    <t>Oriental</t>
  </si>
  <si>
    <t>Brown</t>
  </si>
  <si>
    <t>Chickpea</t>
  </si>
  <si>
    <t>Sunflower</t>
  </si>
  <si>
    <t>Coriander</t>
  </si>
  <si>
    <t>Fenugreek</t>
  </si>
  <si>
    <t>Winter</t>
  </si>
  <si>
    <t>Crop Insurance Premium</t>
  </si>
  <si>
    <t>Interest on Variable Expenses</t>
  </si>
  <si>
    <t>Total Variable Expenses (D)</t>
  </si>
  <si>
    <t>Building Repair</t>
  </si>
  <si>
    <t>Property Taxes</t>
  </si>
  <si>
    <t>Machinery Depreciation</t>
  </si>
  <si>
    <t>Building Depreciation</t>
  </si>
  <si>
    <t>Machinery Investment</t>
  </si>
  <si>
    <t>Building Investment</t>
  </si>
  <si>
    <t>Land Investment</t>
  </si>
  <si>
    <t>To Cover Variable Expenses</t>
  </si>
  <si>
    <t>Estimated Gross Revenue/ac (AxB)=C</t>
  </si>
  <si>
    <t>Fertilizer -Nitrogen</t>
  </si>
  <si>
    <t xml:space="preserve">               -Phosphorous</t>
  </si>
  <si>
    <t xml:space="preserve">                                  -Repair</t>
  </si>
  <si>
    <t>Machinery Operating -Fuel</t>
  </si>
  <si>
    <t>COPYRIGHT:</t>
  </si>
  <si>
    <t>NOTICE:</t>
  </si>
  <si>
    <t xml:space="preserve">all manuals, documentation and other material pertaining to this software, belong exclusively to the </t>
  </si>
  <si>
    <t xml:space="preserve">Government of Saskatchewan.  This software is provided solely for the personal use of the </t>
  </si>
  <si>
    <t>purchaser under a non-exclusive license, and may not be copied, modified, published, sold or</t>
  </si>
  <si>
    <t xml:space="preserve">distributed to any third party, or transmitted in any form or by any mean whether electronic, </t>
  </si>
  <si>
    <t xml:space="preserve">mechanical, photocopying, recording or otherwise, in whole or in part, without the express </t>
  </si>
  <si>
    <t>written permission of the Saskatchewan Ministry of Agriculture.</t>
  </si>
  <si>
    <t>DISCLAIMER:</t>
  </si>
  <si>
    <t xml:space="preserve">This software is provided without warranty on an "as is" basis.  The Government of </t>
  </si>
  <si>
    <t xml:space="preserve">Saskatchewan and its agents assume no liability or responsibility whatsoever with respect to </t>
  </si>
  <si>
    <t>loss or damage caused by or alleged to be caused by the use or operation of this software.</t>
  </si>
  <si>
    <t>An Excel version of the Ministry's Crop Planning Guides. </t>
  </si>
  <si>
    <t>Large Green</t>
  </si>
  <si>
    <t xml:space="preserve"> Custom Work and Hired Labour</t>
  </si>
  <si>
    <t xml:space="preserve"> Utilities and Miscellaneous</t>
  </si>
  <si>
    <t xml:space="preserve">               -Sulphur and Other</t>
  </si>
  <si>
    <t>Custom Work and Hired Labour</t>
  </si>
  <si>
    <t>Utilities and Miscellaneous</t>
  </si>
  <si>
    <t>Malt</t>
  </si>
  <si>
    <t>Red</t>
  </si>
  <si>
    <t>General Assumptions for All Soil Zones</t>
  </si>
  <si>
    <t>Brown soil zone assumptions</t>
  </si>
  <si>
    <t>1.   Seed price and seeding rate:</t>
  </si>
  <si>
    <t>Rate</t>
  </si>
  <si>
    <t xml:space="preserve">Price </t>
  </si>
  <si>
    <t>Malt Barley</t>
  </si>
  <si>
    <t>Feed Barley</t>
  </si>
  <si>
    <t>Large Green Lentils</t>
  </si>
  <si>
    <t>Red Lentils</t>
  </si>
  <si>
    <t>Edible Yellow Peas</t>
  </si>
  <si>
    <t>Edible Green Peas</t>
  </si>
  <si>
    <t>30 lb./ac.</t>
  </si>
  <si>
    <t>5 lb./ac.</t>
  </si>
  <si>
    <t>lb./ac.</t>
  </si>
  <si>
    <t>N</t>
  </si>
  <si>
    <t>P</t>
  </si>
  <si>
    <t>S</t>
  </si>
  <si>
    <t>Dark Brown soil zone assumptions</t>
  </si>
  <si>
    <t>Black soil zone assumptions</t>
  </si>
  <si>
    <t>Specialty Crops assumptions</t>
  </si>
  <si>
    <t>1.  Seed price and seeding rate:</t>
  </si>
  <si>
    <t>Soil zone</t>
  </si>
  <si>
    <t>Dk Brown</t>
  </si>
  <si>
    <t>Camelina</t>
  </si>
  <si>
    <t>Canaryseed</t>
  </si>
  <si>
    <t>Caraway</t>
  </si>
  <si>
    <t>Black</t>
  </si>
  <si>
    <t>10 lb./ac.</t>
  </si>
  <si>
    <t>Desi Chickpea</t>
  </si>
  <si>
    <t>95 lb./ac.</t>
  </si>
  <si>
    <t>Kabuli Chickpea (9 mm)</t>
  </si>
  <si>
    <t>Kabuli Chickpea (7 mm)</t>
  </si>
  <si>
    <t>110 lb./ac.</t>
  </si>
  <si>
    <t>25 lb./ac.</t>
  </si>
  <si>
    <t>Yellow Mustard</t>
  </si>
  <si>
    <t>Oriental Mustard</t>
  </si>
  <si>
    <t>Brown Mustard</t>
  </si>
  <si>
    <t>Pinto Bean</t>
  </si>
  <si>
    <t>Winter Wheat</t>
  </si>
  <si>
    <t xml:space="preserve"> Estimated Gross Revenue/ac (AxB)=(C)</t>
  </si>
  <si>
    <t xml:space="preserve">                 - Sulphur and Other</t>
  </si>
  <si>
    <t xml:space="preserve">Total Variable Expenses (D) </t>
  </si>
  <si>
    <t xml:space="preserve"> Business Overhead</t>
  </si>
  <si>
    <t xml:space="preserve">Total Expenses (D+E+F)=(G) </t>
  </si>
  <si>
    <t>RETURNS PER ACRE*</t>
  </si>
  <si>
    <t xml:space="preserve"> Return over Variable Expenses (C-D-H) </t>
  </si>
  <si>
    <t>Edible Yellow</t>
  </si>
  <si>
    <t>Edible Green</t>
  </si>
  <si>
    <t>Kabuli Chickpea</t>
  </si>
  <si>
    <t>Business Overhead</t>
  </si>
  <si>
    <t>BREAK-EVEN YIELD (lbs. or bu. per acre)</t>
  </si>
  <si>
    <t>BREAK-EVEN PRICE (per lb. or bu.)</t>
  </si>
  <si>
    <t xml:space="preserve">  Caraway**</t>
  </si>
  <si>
    <t>Spring Wheat</t>
  </si>
  <si>
    <t>Durum Wheat</t>
  </si>
  <si>
    <t>CPS Wheat</t>
  </si>
  <si>
    <t xml:space="preserve"> Estimated Yield (bu./ac.,lb./ac.) (A)</t>
  </si>
  <si>
    <t>Estimated Yield (bu./ac., lb./ac.) (A)</t>
  </si>
  <si>
    <t>Est. On Farm Market Price/bu., lb. (B)</t>
  </si>
  <si>
    <t xml:space="preserve">**Expenses shown are from two years (year 1 and 2) and revenue is from two years (year 2 and 3) of Caraway seed production.  To obtain the average return per acre per year, the figures per acre should be </t>
  </si>
  <si>
    <t xml:space="preserve"> Estimated On Farm Market Price/bu.,lb. (B)</t>
  </si>
  <si>
    <t>DkBrown</t>
  </si>
  <si>
    <t>Soybean</t>
  </si>
  <si>
    <t>Quinoa</t>
  </si>
  <si>
    <t xml:space="preserve">Winter </t>
  </si>
  <si>
    <t>Corn</t>
  </si>
  <si>
    <t>86 lb./ac.</t>
  </si>
  <si>
    <t>105 lb./ac.</t>
  </si>
  <si>
    <t>115 lb./ac.</t>
  </si>
  <si>
    <t>113 lb./ac.</t>
  </si>
  <si>
    <t>106 lb./ac.</t>
  </si>
  <si>
    <t>88 lb./ac.</t>
  </si>
  <si>
    <t>91 lb./ac.</t>
  </si>
  <si>
    <t>56 lb./ac.</t>
  </si>
  <si>
    <t>138 lb./ac.</t>
  </si>
  <si>
    <t>137 lb./ac.</t>
  </si>
  <si>
    <t>34 lb./ac.</t>
  </si>
  <si>
    <t>116 lb./ac.</t>
  </si>
  <si>
    <t>126 lb./ac.</t>
  </si>
  <si>
    <t>97 lb./ac.</t>
  </si>
  <si>
    <t>158 lb./ac.</t>
  </si>
  <si>
    <t>156 lb./ac.</t>
  </si>
  <si>
    <t>37 lb./ac.</t>
  </si>
  <si>
    <t>132 lb./ac.</t>
  </si>
  <si>
    <t>108 lb./ac.</t>
  </si>
  <si>
    <t>144 lb./ac.</t>
  </si>
  <si>
    <t>135 lb./ac.</t>
  </si>
  <si>
    <t>178 lb./ac.</t>
  </si>
  <si>
    <t>176 lb./ac.</t>
  </si>
  <si>
    <t>39 lb./ac.</t>
  </si>
  <si>
    <t xml:space="preserve">                 - Seed Treatments/Inoculants</t>
  </si>
  <si>
    <t>1.4 units</t>
  </si>
  <si>
    <t>6 lb./ac.</t>
  </si>
  <si>
    <t>12 lb./ac.</t>
  </si>
  <si>
    <t>93 lb./ac.</t>
  </si>
  <si>
    <t>145 lb./ac.</t>
  </si>
  <si>
    <t>109 lb./ac.</t>
  </si>
  <si>
    <t>99 lb./ac.</t>
  </si>
  <si>
    <t>Hybrid Fall Rye</t>
  </si>
  <si>
    <t>0.8 unit</t>
  </si>
  <si>
    <t>Large</t>
  </si>
  <si>
    <t>Edible</t>
  </si>
  <si>
    <t>Hybrid</t>
  </si>
  <si>
    <t>Green</t>
  </si>
  <si>
    <t>Fall Rye</t>
  </si>
  <si>
    <t>Pea</t>
  </si>
  <si>
    <t>Faba bean</t>
  </si>
  <si>
    <t>181 lb./ac.</t>
  </si>
  <si>
    <t>10 lb/ac</t>
  </si>
  <si>
    <t>Crops</t>
  </si>
  <si>
    <t xml:space="preserve"> Crops</t>
  </si>
  <si>
    <t>K</t>
  </si>
  <si>
    <r>
      <t>2</t>
    </r>
    <r>
      <rPr>
        <sz val="12"/>
        <rFont val="Times New Roman"/>
        <family val="1"/>
      </rPr>
      <t xml:space="preserve">.   </t>
    </r>
    <r>
      <rPr>
        <b/>
        <sz val="12"/>
        <rFont val="Times New Roman"/>
        <family val="1"/>
      </rPr>
      <t>Fertilizer:</t>
    </r>
  </si>
  <si>
    <r>
      <t>2</t>
    </r>
    <r>
      <rPr>
        <sz val="12"/>
        <rFont val="Times New Roman"/>
        <family val="1"/>
      </rPr>
      <t xml:space="preserve">.  </t>
    </r>
    <r>
      <rPr>
        <b/>
        <sz val="12"/>
        <rFont val="Times New Roman"/>
        <family val="1"/>
      </rPr>
      <t>Fertilizer:</t>
    </r>
  </si>
  <si>
    <r>
      <t>2.</t>
    </r>
    <r>
      <rPr>
        <sz val="12"/>
        <rFont val="Times New Roman"/>
        <family val="1"/>
      </rPr>
      <t xml:space="preserve">  </t>
    </r>
    <r>
      <rPr>
        <b/>
        <sz val="12"/>
        <rFont val="Times New Roman"/>
        <family val="1"/>
      </rPr>
      <t>Fertilizer:</t>
    </r>
  </si>
  <si>
    <t xml:space="preserve"> Return over Variable Expenses (C-D) </t>
  </si>
  <si>
    <t xml:space="preserve"> Return over Total Expenses (C-J)</t>
  </si>
  <si>
    <t xml:space="preserve"> To Cover Total Expenses</t>
  </si>
  <si>
    <t>BREAK-EVEN PRICE PER BU./LB.</t>
  </si>
  <si>
    <t>BREAK-EVEN YIELD PER ACRE</t>
  </si>
  <si>
    <t xml:space="preserve"> Return over Total  Expenses (C-J)</t>
  </si>
  <si>
    <t>To Cover Total Expenses</t>
  </si>
  <si>
    <t>To Cover Rotation Expenses</t>
  </si>
  <si>
    <t>divided by 2. The expenses associated with the cover crop in year 1 are covered by the revenue from the cover crop.</t>
  </si>
  <si>
    <r>
      <t>4</t>
    </r>
    <r>
      <rPr>
        <sz val="12"/>
        <rFont val="Arial"/>
        <family val="2"/>
      </rPr>
      <t xml:space="preserve">.  </t>
    </r>
    <r>
      <rPr>
        <b/>
        <sz val="12"/>
        <rFont val="Arial"/>
        <family val="2"/>
      </rPr>
      <t xml:space="preserve">Seeding costs </t>
    </r>
    <r>
      <rPr>
        <sz val="12"/>
        <rFont val="Arial"/>
        <family val="2"/>
      </rPr>
      <t>are for certified seed. Certified seed is assumed to be used for all crops sown.</t>
    </r>
  </si>
  <si>
    <r>
      <t xml:space="preserve">10.  Utilities </t>
    </r>
    <r>
      <rPr>
        <sz val="12"/>
        <rFont val="Arial"/>
        <family val="2"/>
      </rPr>
      <t>are electricity, natural gas, water and telephone expenses.</t>
    </r>
  </si>
  <si>
    <r>
      <t xml:space="preserve">12.  Building repair rates </t>
    </r>
    <r>
      <rPr>
        <sz val="12"/>
        <rFont val="Arial"/>
        <family val="2"/>
      </rPr>
      <t>are 2.2 per cent of building investment per acre.</t>
    </r>
  </si>
  <si>
    <r>
      <t xml:space="preserve">13.  Business overhead </t>
    </r>
    <r>
      <rPr>
        <sz val="12"/>
        <rFont val="Arial"/>
        <family val="2"/>
      </rPr>
      <t>is made up of legal, accounting, insurance, licenses and miscellaneous.</t>
    </r>
  </si>
  <si>
    <r>
      <t xml:space="preserve">14.  Machinery depreciation </t>
    </r>
    <r>
      <rPr>
        <sz val="12"/>
        <rFont val="Arial"/>
        <family val="2"/>
      </rPr>
      <t>is calculated on a straight-line basis at 10.7 per cent of machinery investment.</t>
    </r>
  </si>
  <si>
    <r>
      <t xml:space="preserve">15.  Building depreciation </t>
    </r>
    <r>
      <rPr>
        <sz val="12"/>
        <rFont val="Arial"/>
        <family val="2"/>
      </rPr>
      <t>is calculated at five per cent per year on a straight-line basis of building investment.</t>
    </r>
  </si>
  <si>
    <r>
      <rPr>
        <b/>
        <sz val="12"/>
        <rFont val="Arial"/>
        <family val="2"/>
      </rPr>
      <t>19. Labour and management:</t>
    </r>
    <r>
      <rPr>
        <sz val="12"/>
        <rFont val="Arial"/>
        <family val="2"/>
      </rPr>
      <t xml:space="preserve"> These budgets do not include an estimate for owner/operator labour and management.</t>
    </r>
  </si>
  <si>
    <t xml:space="preserve">*These budgets do not include an estimate for owner/operator labour and management. Farm managers need to determine their own actual labour and management
costs and add it to total expenses.
</t>
  </si>
  <si>
    <t xml:space="preserve"> Labour and Management (F)*</t>
  </si>
  <si>
    <t>Corn**</t>
  </si>
  <si>
    <t>**As a greater investment in machinery is required for corn production, related per acre machinery costs (repairs, depreciation and investment costs) are also higher, compared to other crops.</t>
  </si>
  <si>
    <t>Labour and Management (F)*</t>
  </si>
  <si>
    <t>* These budgets do not include an estimate for owner/operator labour and management. Farm managers need to determine their own actual labour and management costs and add it to total expenses.</t>
  </si>
  <si>
    <t>Bean***</t>
  </si>
  <si>
    <t xml:space="preserve">**** Only registered chemicals are included.  </t>
  </si>
  <si>
    <t>*** Yield and costs are for Dryland Pinto Beans only.</t>
  </si>
  <si>
    <t>29,000 plants</t>
  </si>
  <si>
    <t>29,000 plants/ac</t>
  </si>
  <si>
    <t>19,000 plants</t>
  </si>
  <si>
    <t xml:space="preserve">All rights reserved. Copyright and all other intellectual property rights for the Crop Planner, and </t>
  </si>
  <si>
    <t xml:space="preserve"> Return over Total Expenses (C-G)</t>
  </si>
  <si>
    <t xml:space="preserve">                     -Seed Treatments/Inoculants</t>
  </si>
  <si>
    <t>Chemical**** -Herbicides</t>
  </si>
  <si>
    <t xml:space="preserve">                     -Insecticides/Fungicides</t>
  </si>
  <si>
    <t xml:space="preserve"> $-   </t>
  </si>
  <si>
    <t>Oilseed (EMSS)</t>
  </si>
  <si>
    <t>Crop Planner (January 2018)</t>
  </si>
  <si>
    <t>Government of Saskatchewan, 2017</t>
  </si>
  <si>
    <r>
      <t>1</t>
    </r>
    <r>
      <rPr>
        <sz val="12"/>
        <rFont val="Arial"/>
        <family val="2"/>
      </rPr>
      <t xml:space="preserve">.  </t>
    </r>
    <r>
      <rPr>
        <b/>
        <sz val="12"/>
        <rFont val="Arial"/>
        <family val="2"/>
      </rPr>
      <t>Crop prices</t>
    </r>
    <r>
      <rPr>
        <sz val="12"/>
        <rFont val="Arial"/>
        <family val="2"/>
      </rPr>
      <t xml:space="preserve"> are based in part on the prices used in the November Farm Income Forecast.  Crop pricing information can become outdated very quickly, so producers should continually adjust these figures as seeding approaches.</t>
    </r>
  </si>
  <si>
    <r>
      <t>2.  Estimated crop yields</t>
    </r>
    <r>
      <rPr>
        <sz val="12"/>
        <rFont val="Arial"/>
        <family val="2"/>
      </rPr>
      <t xml:space="preserve"> are 20 per cent above the Saskatchewan Crop Insurance Corporation (SCIC) five year averages for the soil zone.  Crop yields have been increased to reflect a higher level of management, improvements in plant genetics and higher input utilization.</t>
    </r>
  </si>
  <si>
    <r>
      <rPr>
        <b/>
        <sz val="12"/>
        <rFont val="Arial"/>
        <family val="2"/>
      </rPr>
      <t xml:space="preserve">3. Seeding rates </t>
    </r>
    <r>
      <rPr>
        <sz val="12"/>
        <rFont val="Arial"/>
        <family val="2"/>
      </rPr>
      <t>in the following guide are expressed in pounds per acre, with the exception of corn, soybeans, sunflowers and hybrid fall rye.  These crops seeding costs are based on recommended plant population and units required to achieve those.  Seeding rate conversions to bushels per acre may be made by dividing the stated seeding rate by the appropriate weight per bushel for each crop.</t>
    </r>
  </si>
  <si>
    <r>
      <t>5</t>
    </r>
    <r>
      <rPr>
        <sz val="12"/>
        <rFont val="Arial"/>
        <family val="2"/>
      </rPr>
      <t xml:space="preserve">.  </t>
    </r>
    <r>
      <rPr>
        <b/>
        <sz val="12"/>
        <rFont val="Arial"/>
        <family val="2"/>
      </rPr>
      <t xml:space="preserve">Fertilizer: </t>
    </r>
    <r>
      <rPr>
        <sz val="12"/>
        <rFont val="Arial"/>
        <family val="2"/>
      </rPr>
      <t>The Saskatchewan Ministry of Agriculture encourages producers to soil test on a consistent basis to measure soil fertility and precisely gauge crop nutrient needs to production expectations.  The price of key nutrients will fluctuate throughout the year and producers are reminded to continually adjust these figures as seeding approaches.</t>
    </r>
  </si>
  <si>
    <r>
      <t xml:space="preserve">6.  Chemicals: </t>
    </r>
    <r>
      <rPr>
        <sz val="12"/>
        <rFont val="Arial"/>
        <family val="2"/>
      </rPr>
      <t>Herbicide costs used in this guide reflect the practice of herbicide layering for prevention or management of herbicide-resistant populations.  This practice may involve the use of two or more modes of action for control of some weeds in that crop.  This guide assumes that commonly encountered insects and crop diseases are controlled through the use of the appropriate pesticides for the crop and pest combinations as a standard practice.  The assumptions in this guide are only to demonstrate how the guide can be used to cost a crop protection plan. Producers must use their own costs based on the individual weed, insect and disease pressures. Chemical costs are set using Suggested Retail Price (SRP) costs as well as full rate application. Prices can vary significantly from SRP rates.</t>
    </r>
  </si>
  <si>
    <r>
      <t xml:space="preserve">7.  Machinery operating costs: </t>
    </r>
    <r>
      <rPr>
        <sz val="12"/>
        <rFont val="Arial"/>
        <family val="2"/>
      </rPr>
      <t>Fuel costs are based on estimated fuel consumptions for the various farming operations with diesel fuel priced at $0.844/litre. Machinery repair rates are based on the Custom Rate and Rental guide and are set at 2.6 per cent of the yearly machinery investment cost.</t>
    </r>
  </si>
  <si>
    <r>
      <t>8.  Custom work and hired labour</t>
    </r>
    <r>
      <rPr>
        <sz val="12"/>
        <rFont val="Arial"/>
        <family val="2"/>
      </rPr>
      <t xml:space="preserve"> is made up of costs for custom farm operations, such as custom trucking and custom spraying. Skilled labour is assumed to be
$22 per hour for 2018.</t>
    </r>
  </si>
  <si>
    <r>
      <t xml:space="preserve">9.  Crop insurance premiums </t>
    </r>
    <r>
      <rPr>
        <sz val="12"/>
        <rFont val="Arial"/>
        <family val="2"/>
      </rPr>
      <t>are the average of the premiums paid for the soil zone in 2018.  The coverage level is assumed to be 70 per cent.  The premiums described do not reflect actual producer costs given surcharges and discounts.</t>
    </r>
  </si>
  <si>
    <r>
      <t xml:space="preserve">11.  Interest on variable expenses: </t>
    </r>
    <r>
      <rPr>
        <sz val="12"/>
        <rFont val="Arial"/>
        <family val="2"/>
      </rPr>
      <t>Operating interest is calculated on all variable expenses at 3.8 per cent for eight months and for 18 months for hybrid fall rye and winter wheat.</t>
    </r>
  </si>
  <si>
    <r>
      <t xml:space="preserve">16.  Machinery investments </t>
    </r>
    <r>
      <rPr>
        <sz val="12"/>
        <rFont val="Arial"/>
        <family val="2"/>
      </rPr>
      <t>is calculated at a 7.5 per cent return on investment. It is assumed that a Brown Soil Zone farm has $321.50 per cultivated acre invested in machinery;
a Dark Brown Soil Zone farm has $362.54 per cultivated acre invested in machinery; and a Black Soil Zone farm has$410.31 per cultivated acre invested in machinery.  These calculations are based on data provided by Statistic Canada.</t>
    </r>
  </si>
  <si>
    <r>
      <t>17.  Building investment cost</t>
    </r>
    <r>
      <rPr>
        <sz val="12"/>
        <rFont val="Arial"/>
        <family val="2"/>
      </rPr>
      <t xml:space="preserve"> is calculated at a three per cent return on investment. It is assumed that a Brown Soil Zone farm has $21 per cultivated acre invested in buildings; a Dark Brown Soil Zone farm has $28 per cultivated acre invested in buildings; and a Black Soil Zone farm has $38 per cultivated acre invested in buildings. These calculations are based on data provided by Statistic Canada.</t>
    </r>
  </si>
  <si>
    <r>
      <t>18.  Land investment cost</t>
    </r>
    <r>
      <rPr>
        <sz val="12"/>
        <rFont val="Arial"/>
        <family val="2"/>
      </rPr>
      <t xml:space="preserve"> is calculated at a 3.06 per cent return on investment of $1,213.71 per cultivated acre in the Brown Soil Zone; $1,407.56 per cultivated acre in the Dark Brown Soil Zone; and $1,575.26 per cultivated acre in the Black Soil Zone.</t>
    </r>
  </si>
  <si>
    <t>Sunflower (Oilseed)</t>
  </si>
  <si>
    <t>BLACK SOIL ZONE CROP PRODUCTION COSTS ($/ACRE) 2018</t>
  </si>
  <si>
    <t>DARK BROWN SOIL ZONE CROP PRODUCTION COSTS ($/ACRE) 2018</t>
  </si>
  <si>
    <t>BROWN SOIL ZONE CROP PRODUCTION COSTS ($/ACRE)  2018</t>
  </si>
  <si>
    <t>SPECIALTY CROP PRODUCTION COSTS ($/ACRE) FOR SASKATCHEWAN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</si>
</sst>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0.00_)"/>
    <numFmt numFmtId="166" formatCode="0.0_)"/>
    <numFmt numFmtId="167" formatCode="General_)"/>
    <numFmt numFmtId="168" formatCode="0.0"/>
    <numFmt numFmtId="169" formatCode="0_)"/>
    <numFmt numFmtId="170" formatCode="&quot;$&quot;#,##0;\-&quot;$&quot;#,##0"/>
    <numFmt numFmtId="171" formatCode="_(* #,##0.000_);_(* \(#,##0.000\);_(* &quot;-&quot;???_);_(@_)"/>
    <numFmt numFmtId="172" formatCode="#,##0.000"/>
    <numFmt numFmtId="173" formatCode="#,##0.000_);\(#,##0.000\)"/>
    <numFmt numFmtId="174" formatCode="0.000"/>
  </numFmts>
  <fonts count="59" x14ac:knownFonts="1">
    <font>
      <sz val="10"/>
      <name val="Arial"/>
    </font>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name val="Arial"/>
      <family val="2"/>
    </font>
    <font>
      <sz val="7"/>
      <name val="Arial"/>
      <family val="2"/>
    </font>
    <font>
      <sz val="12"/>
      <name val="Courier New"/>
      <family val="3"/>
    </font>
    <font>
      <b/>
      <sz val="8"/>
      <name val="Times New Roman"/>
      <family val="1"/>
    </font>
    <font>
      <sz val="8"/>
      <name val="Arial"/>
      <family val="2"/>
    </font>
    <font>
      <b/>
      <sz val="8"/>
      <name val="Courier New"/>
      <family val="3"/>
    </font>
    <font>
      <sz val="8"/>
      <name val="Courier New"/>
      <family val="3"/>
    </font>
    <font>
      <sz val="8"/>
      <name val="Arial"/>
      <family val="2"/>
    </font>
    <font>
      <sz val="10"/>
      <name val="Arial"/>
      <family val="2"/>
    </font>
    <font>
      <sz val="10"/>
      <name val="Arial Narrow"/>
      <family val="2"/>
    </font>
    <font>
      <sz val="10"/>
      <name val="Courier"/>
      <family val="3"/>
    </font>
    <font>
      <b/>
      <sz val="10"/>
      <name val="Arial Narrow"/>
      <family val="2"/>
    </font>
    <font>
      <b/>
      <sz val="14"/>
      <name val="Arial"/>
      <family val="2"/>
    </font>
    <font>
      <b/>
      <sz val="12"/>
      <name val="MS Sans Serif"/>
      <family val="2"/>
    </font>
    <font>
      <b/>
      <sz val="10"/>
      <name val="MS Sans Serif"/>
      <family val="2"/>
    </font>
    <font>
      <sz val="11"/>
      <name val="Arial"/>
      <family val="2"/>
    </font>
    <font>
      <sz val="10"/>
      <color indexed="8"/>
      <name val="Arial Narrow"/>
      <family val="2"/>
    </font>
    <font>
      <b/>
      <sz val="10"/>
      <color indexed="8"/>
      <name val="Arial Narrow"/>
      <family val="2"/>
    </font>
    <font>
      <sz val="8.5"/>
      <color indexed="8"/>
      <name val="Arial Narrow"/>
      <family val="2"/>
    </font>
    <font>
      <b/>
      <sz val="12"/>
      <name val="Arial"/>
      <family val="2"/>
    </font>
    <font>
      <sz val="12"/>
      <name val="Arial"/>
      <family val="2"/>
    </font>
    <font>
      <sz val="12"/>
      <name val="Arial Narrow"/>
      <family val="2"/>
    </font>
    <font>
      <b/>
      <sz val="12"/>
      <name val="Times New Roman"/>
      <family val="1"/>
    </font>
    <font>
      <sz val="12"/>
      <name val="Times New Roman"/>
      <family val="1"/>
    </font>
    <font>
      <sz val="11"/>
      <name val="Times New Roman"/>
      <family val="1"/>
    </font>
    <font>
      <b/>
      <sz val="11"/>
      <name val="Arial"/>
      <family val="2"/>
    </font>
    <font>
      <sz val="11"/>
      <color rgb="FFFF0000"/>
      <name val="Calibri"/>
      <family val="2"/>
      <scheme val="minor"/>
    </font>
    <font>
      <sz val="10"/>
      <name val="Courier"/>
    </font>
    <font>
      <sz val="11"/>
      <color indexed="8"/>
      <name val="Calibri"/>
      <family val="2"/>
    </font>
    <font>
      <sz val="11"/>
      <color indexed="9"/>
      <name val="Calibri"/>
      <family val="2"/>
    </font>
    <font>
      <sz val="11"/>
      <color indexed="20"/>
      <name val="Calibri"/>
      <family val="2"/>
    </font>
    <font>
      <b/>
      <sz val="14"/>
      <color theme="1"/>
      <name val="Browallia New"/>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7.5"/>
      <color indexed="12"/>
      <name val="Arial"/>
      <family val="2"/>
    </font>
    <font>
      <sz val="14"/>
      <name val="Arial Black"/>
      <family val="2"/>
    </font>
    <font>
      <sz val="10"/>
      <color indexed="8"/>
      <name val="MS Sans Serif"/>
      <family val="2"/>
    </font>
    <font>
      <sz val="10"/>
      <color theme="1"/>
      <name val="Arial"/>
      <family val="2"/>
    </font>
    <font>
      <b/>
      <sz val="11"/>
      <color rgb="FFFF0000"/>
      <name val="Calibri"/>
      <family val="2"/>
      <scheme val="minor"/>
    </font>
    <font>
      <sz val="10"/>
      <color rgb="FF000000"/>
      <name val="Times New Roman"/>
      <family val="1"/>
    </font>
    <font>
      <sz val="10"/>
      <color rgb="FFFF0000"/>
      <name val="Arial"/>
    </font>
  </fonts>
  <fills count="40">
    <fill>
      <patternFill patternType="none"/>
    </fill>
    <fill>
      <patternFill patternType="gray125"/>
    </fill>
    <fill>
      <patternFill patternType="gray0625"/>
    </fill>
    <fill>
      <patternFill patternType="solid">
        <fgColor indexed="65"/>
        <bgColor indexed="64"/>
      </patternFill>
    </fill>
    <fill>
      <patternFill patternType="solid">
        <fgColor indexed="15"/>
        <bgColor indexed="64"/>
      </patternFill>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rgb="FFFFFF99"/>
        <bgColor indexed="64"/>
      </patternFill>
    </fill>
    <fill>
      <patternFill patternType="solid">
        <fgColor theme="4" tint="0.59996337778862885"/>
        <bgColor indexed="64"/>
      </patternFill>
    </fill>
    <fill>
      <patternFill patternType="solid">
        <fgColor rgb="FFFFFF00"/>
        <bgColor indexed="64"/>
      </patternFill>
    </fill>
    <fill>
      <patternFill patternType="solid">
        <fgColor theme="6" tint="0.59996337778862885"/>
        <bgColor indexed="64"/>
      </patternFill>
    </fill>
    <fill>
      <patternFill patternType="solid">
        <fgColor indexed="2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7">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7">
    <xf numFmtId="0" fontId="0" fillId="0" borderId="0"/>
    <xf numFmtId="165" fontId="3" fillId="2" borderId="0" applyNumberFormat="0" applyFont="0" applyBorder="0" applyAlignment="0" applyProtection="0">
      <protection locked="0"/>
    </xf>
    <xf numFmtId="167" fontId="15" fillId="0" borderId="0"/>
    <xf numFmtId="0" fontId="15" fillId="0" borderId="0"/>
    <xf numFmtId="0" fontId="15" fillId="0" borderId="0"/>
    <xf numFmtId="0" fontId="15" fillId="0" borderId="0"/>
    <xf numFmtId="0" fontId="4" fillId="0" borderId="0"/>
    <xf numFmtId="164" fontId="4" fillId="0" borderId="0" applyFont="0" applyFill="0" applyBorder="0" applyAlignment="0" applyProtection="0"/>
    <xf numFmtId="0" fontId="2" fillId="0" borderId="0"/>
    <xf numFmtId="167" fontId="32" fillId="0" borderId="0"/>
    <xf numFmtId="167" fontId="28" fillId="2" borderId="3" applyNumberFormat="0" applyFont="0" applyBorder="0" applyAlignment="0" applyProtection="0">
      <alignment horizontal="left"/>
    </xf>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1"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4" fillId="28"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5" borderId="0" applyNumberFormat="0" applyBorder="0" applyAlignment="0" applyProtection="0"/>
    <xf numFmtId="0" fontId="35" fillId="19" borderId="0" applyNumberFormat="0" applyBorder="0" applyAlignment="0" applyProtection="0"/>
    <xf numFmtId="0" fontId="36" fillId="17" borderId="25" applyBorder="0">
      <alignment horizontal="center"/>
    </xf>
    <xf numFmtId="0" fontId="37" fillId="36" borderId="28" applyNumberFormat="0" applyAlignment="0" applyProtection="0"/>
    <xf numFmtId="0" fontId="38" fillId="37" borderId="2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0" fontId="39"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40" fillId="20" borderId="0" applyNumberFormat="0" applyBorder="0" applyAlignment="0" applyProtection="0"/>
    <xf numFmtId="0" fontId="41" fillId="0" borderId="30" applyNumberFormat="0" applyFill="0" applyAlignment="0" applyProtection="0"/>
    <xf numFmtId="0" fontId="42" fillId="0" borderId="31" applyNumberFormat="0" applyFill="0" applyAlignment="0" applyProtection="0"/>
    <xf numFmtId="0" fontId="43" fillId="0" borderId="32"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23" borderId="28" applyNumberFormat="0" applyAlignment="0" applyProtection="0"/>
    <xf numFmtId="0" fontId="46" fillId="0" borderId="33" applyNumberFormat="0" applyFill="0" applyAlignment="0" applyProtection="0"/>
    <xf numFmtId="0" fontId="47" fillId="38" borderId="0" applyNumberFormat="0" applyBorder="0" applyAlignment="0" applyProtection="0"/>
    <xf numFmtId="0" fontId="1" fillId="0" borderId="0"/>
    <xf numFmtId="0" fontId="33" fillId="39" borderId="34" applyNumberFormat="0" applyFont="0" applyAlignment="0" applyProtection="0"/>
    <xf numFmtId="0" fontId="48" fillId="36" borderId="35"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9" fillId="0" borderId="0" applyNumberFormat="0" applyFill="0" applyBorder="0" applyAlignment="0" applyProtection="0"/>
    <xf numFmtId="0" fontId="50" fillId="0" borderId="36" applyNumberFormat="0" applyFill="0" applyAlignment="0" applyProtection="0"/>
    <xf numFmtId="0" fontId="51" fillId="0" borderId="0" applyNumberFormat="0" applyFill="0" applyBorder="0" applyAlignment="0" applyProtection="0"/>
    <xf numFmtId="167" fontId="15" fillId="0" borderId="0"/>
    <xf numFmtId="43" fontId="1" fillId="0" borderId="0" applyFont="0" applyFill="0" applyBorder="0" applyAlignment="0" applyProtection="0"/>
    <xf numFmtId="43" fontId="4" fillId="0" borderId="0" applyFont="0" applyFill="0" applyBorder="0" applyAlignment="0" applyProtection="0"/>
    <xf numFmtId="0" fontId="44"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165" fontId="3" fillId="2" borderId="0" applyNumberFormat="0" applyFont="0" applyBorder="0" applyAlignment="0" applyProtection="0">
      <protection locked="0"/>
    </xf>
    <xf numFmtId="0" fontId="53" fillId="0" borderId="27">
      <alignment vertical="center"/>
    </xf>
    <xf numFmtId="0" fontId="54" fillId="0" borderId="0"/>
    <xf numFmtId="0" fontId="1" fillId="0" borderId="0"/>
    <xf numFmtId="0" fontId="55"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167" fontId="15" fillId="0" borderId="0"/>
    <xf numFmtId="0" fontId="4" fillId="0" borderId="0"/>
    <xf numFmtId="44" fontId="1" fillId="0" borderId="0" applyFont="0" applyFill="0" applyBorder="0" applyAlignment="0" applyProtection="0"/>
    <xf numFmtId="167" fontId="28" fillId="2" borderId="3" applyNumberFormat="0" applyFont="0" applyBorder="0" applyAlignment="0" applyProtection="0">
      <alignment horizontal="left"/>
    </xf>
    <xf numFmtId="9" fontId="15" fillId="0" borderId="0" applyFont="0" applyFill="0" applyBorder="0" applyAlignment="0" applyProtection="0"/>
    <xf numFmtId="0" fontId="1" fillId="0" borderId="0"/>
    <xf numFmtId="43" fontId="15" fillId="0" borderId="0" applyFont="0" applyFill="0" applyBorder="0" applyAlignment="0" applyProtection="0"/>
    <xf numFmtId="44" fontId="15"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57" fillId="0" borderId="0"/>
    <xf numFmtId="0" fontId="57" fillId="0" borderId="0"/>
    <xf numFmtId="167" fontId="28" fillId="2" borderId="3" applyNumberFormat="0" applyFont="0" applyBorder="0" applyAlignment="0" applyProtection="0">
      <alignment horizontal="left"/>
    </xf>
    <xf numFmtId="167" fontId="28" fillId="2" borderId="3" applyNumberFormat="0" applyFont="0" applyBorder="0" applyAlignment="0" applyProtection="0">
      <alignment horizontal="left"/>
    </xf>
    <xf numFmtId="167" fontId="28" fillId="2" borderId="3" applyNumberFormat="0" applyFont="0" applyBorder="0" applyAlignment="0" applyProtection="0">
      <alignment horizontal="left"/>
    </xf>
  </cellStyleXfs>
  <cellXfs count="433">
    <xf numFmtId="0" fontId="0" fillId="0" borderId="0" xfId="0"/>
    <xf numFmtId="2" fontId="0" fillId="0" borderId="0" xfId="0" applyNumberFormat="1"/>
    <xf numFmtId="0" fontId="7" fillId="0" borderId="0" xfId="0" applyFont="1" applyBorder="1"/>
    <xf numFmtId="0" fontId="7" fillId="3" borderId="0" xfId="0" applyFont="1" applyFill="1" applyBorder="1"/>
    <xf numFmtId="0" fontId="7" fillId="3" borderId="0" xfId="0" applyFont="1" applyFill="1" applyBorder="1" applyAlignment="1">
      <alignment horizontal="center"/>
    </xf>
    <xf numFmtId="0" fontId="8" fillId="3" borderId="0" xfId="0" applyFont="1" applyFill="1" applyBorder="1" applyAlignment="1" applyProtection="1">
      <alignment horizontal="left"/>
    </xf>
    <xf numFmtId="0" fontId="10" fillId="3" borderId="0" xfId="0" applyFont="1" applyFill="1" applyBorder="1" applyAlignment="1" applyProtection="1">
      <alignment horizontal="left"/>
    </xf>
    <xf numFmtId="0" fontId="11" fillId="3" borderId="0" xfId="0" applyFont="1" applyFill="1" applyBorder="1"/>
    <xf numFmtId="0" fontId="9" fillId="0" borderId="0" xfId="0" applyFont="1"/>
    <xf numFmtId="0" fontId="0" fillId="0" borderId="0" xfId="0" applyProtection="1"/>
    <xf numFmtId="2" fontId="0" fillId="0" borderId="0" xfId="0" applyNumberFormat="1" applyProtection="1"/>
    <xf numFmtId="0" fontId="6" fillId="0" borderId="0" xfId="0" applyFont="1" applyProtection="1"/>
    <xf numFmtId="0" fontId="12" fillId="0" borderId="0" xfId="0" applyFont="1" applyProtection="1"/>
    <xf numFmtId="2" fontId="0" fillId="6" borderId="0" xfId="0" applyNumberFormat="1" applyFill="1" applyProtection="1"/>
    <xf numFmtId="2" fontId="0" fillId="6" borderId="3" xfId="0" applyNumberFormat="1" applyFill="1" applyBorder="1" applyProtection="1"/>
    <xf numFmtId="167" fontId="12" fillId="3" borderId="0" xfId="0" applyNumberFormat="1" applyFont="1" applyFill="1" applyBorder="1" applyAlignment="1" applyProtection="1">
      <alignment horizontal="left"/>
    </xf>
    <xf numFmtId="2" fontId="13" fillId="6" borderId="0" xfId="0" applyNumberFormat="1" applyFont="1" applyFill="1" applyProtection="1"/>
    <xf numFmtId="2" fontId="13" fillId="6" borderId="0" xfId="0" applyNumberFormat="1" applyFont="1" applyFill="1" applyBorder="1" applyProtection="1"/>
    <xf numFmtId="0" fontId="13" fillId="0" borderId="0" xfId="0" applyFont="1" applyBorder="1" applyProtection="1"/>
    <xf numFmtId="2" fontId="5" fillId="5" borderId="0" xfId="1" applyNumberFormat="1" applyFont="1" applyFill="1" applyBorder="1" applyAlignment="1" applyProtection="1">
      <alignment horizontal="right"/>
    </xf>
    <xf numFmtId="0" fontId="0" fillId="5" borderId="0" xfId="0" applyFill="1" applyBorder="1"/>
    <xf numFmtId="2" fontId="5" fillId="5" borderId="0" xfId="0" applyNumberFormat="1" applyFont="1" applyFill="1" applyBorder="1" applyAlignment="1" applyProtection="1">
      <alignment horizontal="right"/>
    </xf>
    <xf numFmtId="1" fontId="5" fillId="5" borderId="0" xfId="0" applyNumberFormat="1" applyFont="1" applyFill="1" applyBorder="1" applyAlignment="1" applyProtection="1">
      <alignment horizontal="right"/>
    </xf>
    <xf numFmtId="1" fontId="5" fillId="5" borderId="0" xfId="1" applyNumberFormat="1" applyFont="1" applyFill="1" applyBorder="1" applyAlignment="1" applyProtection="1">
      <alignment horizontal="right"/>
    </xf>
    <xf numFmtId="0" fontId="4" fillId="5" borderId="0" xfId="0" applyFont="1" applyFill="1" applyAlignment="1" applyProtection="1">
      <alignment horizontal="center"/>
      <protection locked="0"/>
    </xf>
    <xf numFmtId="0" fontId="0" fillId="0" borderId="0" xfId="0"/>
    <xf numFmtId="0" fontId="0" fillId="0" borderId="13" xfId="0" applyBorder="1"/>
    <xf numFmtId="0" fontId="0" fillId="0" borderId="14" xfId="0" applyBorder="1"/>
    <xf numFmtId="0" fontId="18" fillId="0" borderId="15" xfId="0" applyFont="1" applyFill="1" applyBorder="1"/>
    <xf numFmtId="0" fontId="18" fillId="0" borderId="0" xfId="0" applyFont="1" applyFill="1" applyBorder="1"/>
    <xf numFmtId="0" fontId="0" fillId="0" borderId="0" xfId="0" applyFill="1" applyBorder="1"/>
    <xf numFmtId="0" fontId="0" fillId="0" borderId="15" xfId="0" applyFill="1" applyBorder="1"/>
    <xf numFmtId="0" fontId="19" fillId="0" borderId="0" xfId="0" applyFont="1" applyFill="1" applyBorder="1"/>
    <xf numFmtId="0" fontId="19" fillId="6" borderId="15" xfId="0" applyFont="1" applyFill="1" applyBorder="1" applyAlignment="1">
      <alignment horizontal="left"/>
    </xf>
    <xf numFmtId="0" fontId="0" fillId="6" borderId="0" xfId="0" applyFill="1" applyBorder="1"/>
    <xf numFmtId="0" fontId="0" fillId="6" borderId="14" xfId="0" applyFill="1" applyBorder="1"/>
    <xf numFmtId="0" fontId="20" fillId="6" borderId="15" xfId="0" applyFont="1" applyFill="1" applyBorder="1"/>
    <xf numFmtId="0" fontId="0" fillId="6" borderId="15" xfId="0" applyFill="1" applyBorder="1"/>
    <xf numFmtId="0" fontId="0" fillId="6" borderId="16" xfId="0" applyFill="1" applyBorder="1" applyProtection="1">
      <protection locked="0"/>
    </xf>
    <xf numFmtId="0" fontId="0" fillId="6" borderId="17" xfId="0" applyFill="1" applyBorder="1" applyProtection="1">
      <protection locked="0"/>
    </xf>
    <xf numFmtId="0" fontId="0" fillId="6" borderId="18" xfId="0" applyFill="1" applyBorder="1" applyProtection="1">
      <protection locked="0"/>
    </xf>
    <xf numFmtId="0" fontId="0" fillId="0" borderId="0" xfId="0" applyFill="1" applyBorder="1" applyProtection="1">
      <protection locked="0"/>
    </xf>
    <xf numFmtId="0" fontId="0" fillId="0" borderId="0" xfId="0" applyProtection="1"/>
    <xf numFmtId="0" fontId="4" fillId="0" borderId="0" xfId="6"/>
    <xf numFmtId="0" fontId="21" fillId="0" borderId="0" xfId="0" applyFont="1" applyFill="1" applyBorder="1"/>
    <xf numFmtId="165" fontId="21" fillId="0" borderId="0" xfId="0" applyNumberFormat="1" applyFont="1" applyFill="1" applyBorder="1" applyProtection="1"/>
    <xf numFmtId="166" fontId="21" fillId="0" borderId="0" xfId="0" applyNumberFormat="1" applyFont="1" applyFill="1" applyBorder="1" applyProtection="1"/>
    <xf numFmtId="0" fontId="0" fillId="0" borderId="0" xfId="0" applyProtection="1"/>
    <xf numFmtId="0" fontId="0" fillId="6" borderId="2" xfId="0" applyFill="1" applyBorder="1" applyProtection="1"/>
    <xf numFmtId="0" fontId="5" fillId="6" borderId="4" xfId="0" applyFont="1" applyFill="1" applyBorder="1" applyProtection="1"/>
    <xf numFmtId="0" fontId="0" fillId="6" borderId="10" xfId="0" applyFill="1" applyBorder="1" applyProtection="1"/>
    <xf numFmtId="0" fontId="5" fillId="6" borderId="2" xfId="0" applyFont="1" applyFill="1" applyBorder="1" applyProtection="1"/>
    <xf numFmtId="0" fontId="0" fillId="0" borderId="0" xfId="0" applyFill="1" applyBorder="1"/>
    <xf numFmtId="0" fontId="4" fillId="6" borderId="10" xfId="0" applyFont="1" applyFill="1" applyBorder="1" applyProtection="1"/>
    <xf numFmtId="0" fontId="4" fillId="6" borderId="2" xfId="0" applyFont="1" applyFill="1" applyBorder="1" applyProtection="1"/>
    <xf numFmtId="0" fontId="5" fillId="6" borderId="10" xfId="0" applyFont="1" applyFill="1" applyBorder="1" applyProtection="1"/>
    <xf numFmtId="167" fontId="5" fillId="6" borderId="2" xfId="0" applyNumberFormat="1" applyFont="1" applyFill="1" applyBorder="1" applyAlignment="1" applyProtection="1">
      <alignment horizontal="left"/>
    </xf>
    <xf numFmtId="167" fontId="5" fillId="6" borderId="11" xfId="0" applyNumberFormat="1" applyFont="1" applyFill="1" applyBorder="1" applyAlignment="1" applyProtection="1">
      <alignment horizontal="left"/>
    </xf>
    <xf numFmtId="0" fontId="0" fillId="0" borderId="0" xfId="0"/>
    <xf numFmtId="0" fontId="0" fillId="5" borderId="0" xfId="0" applyFill="1" applyAlignment="1" applyProtection="1">
      <alignment horizontal="center"/>
      <protection locked="0"/>
    </xf>
    <xf numFmtId="0" fontId="0" fillId="5" borderId="3"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6" borderId="0" xfId="0" applyFill="1" applyProtection="1"/>
    <xf numFmtId="0" fontId="0" fillId="6" borderId="3" xfId="0" applyFill="1" applyBorder="1" applyProtection="1"/>
    <xf numFmtId="0" fontId="0" fillId="6" borderId="2" xfId="0" applyFill="1" applyBorder="1" applyProtection="1"/>
    <xf numFmtId="2" fontId="0" fillId="6" borderId="0" xfId="0" applyNumberFormat="1" applyFill="1" applyProtection="1"/>
    <xf numFmtId="2" fontId="0" fillId="6" borderId="3" xfId="0" applyNumberFormat="1" applyFill="1" applyBorder="1" applyProtection="1"/>
    <xf numFmtId="0" fontId="0" fillId="6" borderId="7" xfId="0" applyFill="1" applyBorder="1" applyProtection="1"/>
    <xf numFmtId="0" fontId="0" fillId="6" borderId="8" xfId="0" applyFill="1" applyBorder="1" applyProtection="1"/>
    <xf numFmtId="0" fontId="0" fillId="6" borderId="9" xfId="0" applyFill="1" applyBorder="1" applyProtection="1"/>
    <xf numFmtId="165" fontId="21" fillId="0" borderId="0" xfId="2" applyNumberFormat="1" applyFont="1" applyBorder="1" applyAlignment="1" applyProtection="1">
      <alignment horizontal="fill"/>
    </xf>
    <xf numFmtId="165" fontId="21" fillId="0" borderId="2" xfId="2" applyNumberFormat="1" applyFont="1" applyBorder="1" applyAlignment="1" applyProtection="1">
      <alignment horizontal="fill"/>
    </xf>
    <xf numFmtId="165" fontId="21" fillId="0" borderId="3" xfId="2" applyNumberFormat="1" applyFont="1" applyBorder="1" applyAlignment="1" applyProtection="1">
      <alignment horizontal="fill"/>
    </xf>
    <xf numFmtId="165" fontId="21" fillId="0" borderId="0" xfId="2" applyNumberFormat="1" applyFont="1" applyFill="1" applyProtection="1"/>
    <xf numFmtId="165" fontId="22" fillId="0" borderId="0" xfId="2" applyNumberFormat="1" applyFont="1" applyFill="1" applyProtection="1"/>
    <xf numFmtId="165" fontId="21" fillId="0" borderId="2" xfId="2" applyNumberFormat="1" applyFont="1" applyFill="1" applyBorder="1" applyProtection="1">
      <protection locked="0"/>
    </xf>
    <xf numFmtId="165" fontId="21" fillId="0" borderId="0" xfId="2" applyNumberFormat="1" applyFont="1" applyFill="1" applyProtection="1">
      <protection locked="0"/>
    </xf>
    <xf numFmtId="165" fontId="21" fillId="0" borderId="2" xfId="2" applyNumberFormat="1" applyFont="1" applyFill="1" applyBorder="1" applyProtection="1"/>
    <xf numFmtId="167" fontId="21" fillId="0" borderId="0" xfId="2" applyFont="1" applyFill="1"/>
    <xf numFmtId="167" fontId="21" fillId="0" borderId="2" xfId="2" applyFont="1" applyFill="1" applyBorder="1"/>
    <xf numFmtId="2" fontId="5" fillId="0" borderId="0" xfId="1" applyNumberFormat="1" applyFont="1" applyFill="1" applyAlignment="1" applyProtection="1">
      <alignment horizontal="right"/>
    </xf>
    <xf numFmtId="2" fontId="5" fillId="0" borderId="2" xfId="1" applyNumberFormat="1" applyFont="1" applyFill="1" applyBorder="1" applyAlignment="1" applyProtection="1">
      <alignment horizontal="right"/>
    </xf>
    <xf numFmtId="0" fontId="4" fillId="5" borderId="1" xfId="0" applyFont="1" applyFill="1" applyBorder="1" applyAlignment="1" applyProtection="1">
      <alignment horizontal="center"/>
      <protection locked="0"/>
    </xf>
    <xf numFmtId="2" fontId="5" fillId="4" borderId="3" xfId="1" applyNumberFormat="1" applyFont="1" applyFill="1" applyBorder="1" applyAlignment="1" applyProtection="1">
      <alignment horizontal="right"/>
    </xf>
    <xf numFmtId="2" fontId="5" fillId="4" borderId="0" xfId="1" applyNumberFormat="1" applyFont="1" applyFill="1" applyAlignment="1" applyProtection="1">
      <alignment horizontal="right"/>
    </xf>
    <xf numFmtId="2" fontId="5" fillId="4" borderId="3" xfId="0" applyNumberFormat="1" applyFont="1" applyFill="1" applyBorder="1" applyAlignment="1" applyProtection="1">
      <alignment horizontal="right"/>
    </xf>
    <xf numFmtId="2" fontId="5" fillId="4" borderId="2" xfId="0" applyNumberFormat="1" applyFont="1" applyFill="1" applyBorder="1" applyAlignment="1" applyProtection="1">
      <alignment horizontal="right"/>
    </xf>
    <xf numFmtId="2" fontId="5" fillId="4" borderId="0" xfId="0" applyNumberFormat="1" applyFont="1" applyFill="1" applyBorder="1" applyAlignment="1" applyProtection="1">
      <alignment horizontal="right"/>
    </xf>
    <xf numFmtId="2" fontId="5" fillId="4" borderId="1" xfId="0" applyNumberFormat="1" applyFont="1" applyFill="1" applyBorder="1" applyAlignment="1" applyProtection="1">
      <alignment horizontal="right"/>
    </xf>
    <xf numFmtId="2" fontId="5" fillId="4" borderId="5" xfId="0" applyNumberFormat="1" applyFont="1" applyFill="1" applyBorder="1" applyAlignment="1" applyProtection="1">
      <alignment horizontal="right"/>
    </xf>
    <xf numFmtId="2" fontId="5" fillId="4" borderId="6" xfId="0" applyNumberFormat="1" applyFont="1" applyFill="1" applyBorder="1" applyAlignment="1" applyProtection="1">
      <alignment horizontal="right"/>
    </xf>
    <xf numFmtId="0" fontId="0" fillId="6" borderId="10" xfId="0" applyFill="1" applyBorder="1" applyProtection="1"/>
    <xf numFmtId="165" fontId="22" fillId="0" borderId="2" xfId="2" applyNumberFormat="1" applyFont="1" applyFill="1" applyBorder="1" applyProtection="1"/>
    <xf numFmtId="165" fontId="22" fillId="0" borderId="3" xfId="2" applyNumberFormat="1" applyFont="1" applyFill="1" applyBorder="1" applyProtection="1"/>
    <xf numFmtId="165" fontId="21" fillId="0" borderId="3" xfId="2" applyNumberFormat="1" applyFont="1" applyFill="1" applyBorder="1" applyProtection="1">
      <protection locked="0"/>
    </xf>
    <xf numFmtId="165" fontId="21" fillId="0" borderId="2" xfId="2" applyNumberFormat="1" applyFont="1" applyFill="1" applyBorder="1" applyProtection="1"/>
    <xf numFmtId="165" fontId="21" fillId="0" borderId="3" xfId="2" applyNumberFormat="1" applyFont="1" applyFill="1" applyBorder="1" applyProtection="1"/>
    <xf numFmtId="167" fontId="21" fillId="0" borderId="3" xfId="2" applyFont="1" applyFill="1" applyBorder="1"/>
    <xf numFmtId="2" fontId="5" fillId="0" borderId="3" xfId="1" applyNumberFormat="1" applyFont="1" applyFill="1" applyBorder="1" applyAlignment="1" applyProtection="1">
      <alignment horizontal="right"/>
    </xf>
    <xf numFmtId="0" fontId="4" fillId="6" borderId="2" xfId="6" applyFill="1" applyBorder="1" applyProtection="1"/>
    <xf numFmtId="0" fontId="4" fillId="6" borderId="10" xfId="6" applyFill="1" applyBorder="1" applyProtection="1"/>
    <xf numFmtId="0" fontId="5" fillId="6" borderId="2" xfId="6" applyFont="1" applyFill="1" applyBorder="1" applyProtection="1"/>
    <xf numFmtId="165" fontId="21" fillId="0" borderId="0" xfId="2" applyNumberFormat="1" applyFont="1" applyFill="1" applyProtection="1"/>
    <xf numFmtId="165" fontId="22" fillId="0" borderId="0" xfId="2" applyNumberFormat="1" applyFont="1" applyFill="1" applyProtection="1"/>
    <xf numFmtId="165" fontId="21" fillId="0" borderId="0" xfId="2" applyNumberFormat="1" applyFont="1" applyFill="1" applyProtection="1">
      <protection locked="0"/>
    </xf>
    <xf numFmtId="167" fontId="21" fillId="0" borderId="0" xfId="2" applyFont="1" applyFill="1"/>
    <xf numFmtId="0" fontId="4" fillId="6" borderId="10" xfId="6" applyFont="1" applyFill="1" applyBorder="1" applyProtection="1"/>
    <xf numFmtId="0" fontId="4" fillId="6" borderId="2" xfId="6" applyFont="1" applyFill="1" applyBorder="1" applyProtection="1"/>
    <xf numFmtId="0" fontId="5" fillId="6" borderId="10" xfId="6" applyFont="1" applyFill="1" applyBorder="1" applyProtection="1"/>
    <xf numFmtId="167" fontId="5" fillId="6" borderId="2" xfId="6" applyNumberFormat="1" applyFont="1" applyFill="1" applyBorder="1" applyAlignment="1" applyProtection="1">
      <alignment horizontal="left"/>
    </xf>
    <xf numFmtId="167" fontId="5" fillId="6" borderId="11" xfId="6" applyNumberFormat="1" applyFont="1" applyFill="1" applyBorder="1" applyAlignment="1" applyProtection="1">
      <alignment horizontal="left"/>
    </xf>
    <xf numFmtId="0" fontId="4" fillId="0" borderId="0" xfId="6"/>
    <xf numFmtId="0" fontId="4" fillId="0" borderId="0" xfId="6" applyProtection="1"/>
    <xf numFmtId="0" fontId="4" fillId="5" borderId="0" xfId="6" applyFill="1" applyAlignment="1" applyProtection="1">
      <alignment horizontal="center"/>
      <protection locked="0"/>
    </xf>
    <xf numFmtId="0" fontId="4" fillId="5" borderId="3" xfId="6" applyFill="1" applyBorder="1" applyAlignment="1" applyProtection="1">
      <alignment horizontal="center"/>
      <protection locked="0"/>
    </xf>
    <xf numFmtId="0" fontId="4" fillId="6" borderId="0" xfId="6" applyFill="1" applyProtection="1"/>
    <xf numFmtId="0" fontId="4" fillId="6" borderId="3" xfId="6" applyFill="1" applyBorder="1" applyProtection="1"/>
    <xf numFmtId="0" fontId="4" fillId="6" borderId="0" xfId="6" applyFill="1" applyBorder="1" applyProtection="1"/>
    <xf numFmtId="0" fontId="4" fillId="5" borderId="0" xfId="6" applyFill="1" applyBorder="1" applyAlignment="1" applyProtection="1">
      <alignment horizontal="center"/>
      <protection locked="0"/>
    </xf>
    <xf numFmtId="0" fontId="4" fillId="6" borderId="7" xfId="6" applyFill="1" applyBorder="1" applyProtection="1"/>
    <xf numFmtId="2" fontId="5" fillId="4" borderId="3" xfId="1" applyNumberFormat="1" applyFont="1" applyFill="1" applyBorder="1" applyAlignment="1" applyProtection="1">
      <alignment horizontal="right"/>
    </xf>
    <xf numFmtId="2" fontId="5" fillId="4" borderId="0" xfId="1" applyNumberFormat="1" applyFont="1" applyFill="1" applyAlignment="1" applyProtection="1">
      <alignment horizontal="right"/>
    </xf>
    <xf numFmtId="2" fontId="5" fillId="4" borderId="2" xfId="1" applyNumberFormat="1" applyFont="1" applyFill="1" applyBorder="1" applyAlignment="1" applyProtection="1">
      <alignment horizontal="right"/>
    </xf>
    <xf numFmtId="2" fontId="5" fillId="4" borderId="6" xfId="1" applyNumberFormat="1" applyFont="1" applyFill="1" applyBorder="1" applyAlignment="1" applyProtection="1">
      <alignment horizontal="right"/>
    </xf>
    <xf numFmtId="0" fontId="4" fillId="6" borderId="8" xfId="6" applyFill="1" applyBorder="1" applyProtection="1"/>
    <xf numFmtId="165" fontId="16" fillId="0" borderId="2" xfId="4" applyNumberFormat="1" applyFont="1" applyFill="1" applyBorder="1" applyProtection="1"/>
    <xf numFmtId="165" fontId="16" fillId="0" borderId="0" xfId="4" applyNumberFormat="1" applyFont="1" applyFill="1" applyBorder="1" applyProtection="1"/>
    <xf numFmtId="165" fontId="14" fillId="0" borderId="2" xfId="4" applyNumberFormat="1" applyFont="1" applyFill="1" applyBorder="1" applyProtection="1"/>
    <xf numFmtId="165" fontId="14" fillId="0" borderId="0" xfId="4" applyNumberFormat="1" applyFont="1" applyFill="1" applyBorder="1" applyProtection="1"/>
    <xf numFmtId="166" fontId="14" fillId="0" borderId="2" xfId="4" applyNumberFormat="1" applyFont="1" applyFill="1" applyBorder="1" applyProtection="1"/>
    <xf numFmtId="166" fontId="14" fillId="0" borderId="0" xfId="4" applyNumberFormat="1" applyFont="1" applyFill="1" applyBorder="1" applyProtection="1"/>
    <xf numFmtId="166" fontId="14" fillId="0" borderId="3" xfId="4" applyNumberFormat="1" applyFont="1" applyFill="1" applyBorder="1" applyProtection="1"/>
    <xf numFmtId="165" fontId="16" fillId="0" borderId="3" xfId="4" applyNumberFormat="1" applyFont="1" applyFill="1" applyBorder="1" applyProtection="1"/>
    <xf numFmtId="1" fontId="14" fillId="0" borderId="0" xfId="4" applyNumberFormat="1" applyFont="1" applyFill="1" applyBorder="1" applyAlignment="1" applyProtection="1">
      <alignment horizontal="center"/>
    </xf>
    <xf numFmtId="165" fontId="14" fillId="0" borderId="3" xfId="4" applyNumberFormat="1" applyFont="1" applyFill="1" applyBorder="1" applyProtection="1"/>
    <xf numFmtId="2" fontId="5" fillId="0" borderId="0" xfId="1" applyNumberFormat="1" applyFont="1" applyFill="1" applyAlignment="1" applyProtection="1">
      <alignment horizontal="right"/>
    </xf>
    <xf numFmtId="2" fontId="5" fillId="0" borderId="2" xfId="1" applyNumberFormat="1" applyFont="1" applyFill="1" applyBorder="1" applyAlignment="1" applyProtection="1">
      <alignment horizontal="right"/>
    </xf>
    <xf numFmtId="2" fontId="5" fillId="0" borderId="3" xfId="1" applyNumberFormat="1" applyFont="1" applyFill="1" applyBorder="1" applyAlignment="1" applyProtection="1">
      <alignment horizontal="right"/>
    </xf>
    <xf numFmtId="0" fontId="0" fillId="0" borderId="0" xfId="0"/>
    <xf numFmtId="2" fontId="0" fillId="0" borderId="0" xfId="0" applyNumberFormat="1"/>
    <xf numFmtId="0" fontId="9" fillId="0" borderId="0" xfId="0" applyFont="1" applyProtection="1"/>
    <xf numFmtId="0" fontId="0" fillId="6" borderId="2" xfId="0" applyFill="1" applyBorder="1" applyProtection="1"/>
    <xf numFmtId="2" fontId="0" fillId="6" borderId="5" xfId="0" applyNumberFormat="1" applyFill="1" applyBorder="1" applyProtection="1"/>
    <xf numFmtId="2" fontId="4" fillId="6" borderId="2" xfId="0" applyNumberFormat="1" applyFont="1" applyFill="1" applyBorder="1" applyProtection="1"/>
    <xf numFmtId="2" fontId="5" fillId="6" borderId="9" xfId="0" applyNumberFormat="1" applyFont="1" applyFill="1" applyBorder="1" applyProtection="1"/>
    <xf numFmtId="0" fontId="5" fillId="6" borderId="2" xfId="0" applyFont="1" applyFill="1" applyBorder="1" applyProtection="1"/>
    <xf numFmtId="165" fontId="14" fillId="0" borderId="0" xfId="4" applyNumberFormat="1" applyFont="1" applyFill="1" applyBorder="1" applyProtection="1"/>
    <xf numFmtId="165" fontId="14" fillId="0" borderId="2" xfId="3" applyNumberFormat="1" applyFont="1" applyFill="1" applyBorder="1" applyProtection="1"/>
    <xf numFmtId="165" fontId="14" fillId="0" borderId="0" xfId="3" applyNumberFormat="1" applyFont="1" applyFill="1" applyBorder="1" applyProtection="1"/>
    <xf numFmtId="166" fontId="14" fillId="0" borderId="2" xfId="3" applyNumberFormat="1" applyFont="1" applyFill="1" applyBorder="1" applyProtection="1"/>
    <xf numFmtId="166" fontId="14" fillId="0" borderId="0" xfId="3" applyNumberFormat="1" applyFont="1" applyFill="1" applyBorder="1" applyProtection="1"/>
    <xf numFmtId="166" fontId="14" fillId="0" borderId="3" xfId="3" applyNumberFormat="1" applyFont="1" applyFill="1" applyBorder="1" applyProtection="1"/>
    <xf numFmtId="165" fontId="16" fillId="0" borderId="2" xfId="3" applyNumberFormat="1" applyFont="1" applyFill="1" applyBorder="1" applyProtection="1"/>
    <xf numFmtId="165" fontId="16" fillId="0" borderId="0" xfId="3" applyNumberFormat="1" applyFont="1" applyFill="1" applyBorder="1" applyProtection="1"/>
    <xf numFmtId="165" fontId="16" fillId="0" borderId="3" xfId="3" applyNumberFormat="1" applyFont="1" applyFill="1" applyBorder="1" applyProtection="1"/>
    <xf numFmtId="0" fontId="14" fillId="0" borderId="2" xfId="3" applyFont="1" applyFill="1" applyBorder="1" applyAlignment="1" applyProtection="1">
      <alignment horizontal="center"/>
    </xf>
    <xf numFmtId="0" fontId="14" fillId="0" borderId="0" xfId="3" applyFont="1" applyFill="1" applyBorder="1" applyAlignment="1" applyProtection="1">
      <alignment horizontal="left"/>
    </xf>
    <xf numFmtId="0" fontId="14" fillId="0" borderId="0" xfId="3" applyFont="1" applyFill="1" applyBorder="1" applyAlignment="1" applyProtection="1">
      <alignment horizontal="center"/>
    </xf>
    <xf numFmtId="0" fontId="14" fillId="0" borderId="3" xfId="3" applyFont="1" applyFill="1" applyBorder="1" applyAlignment="1" applyProtection="1">
      <alignment horizontal="center"/>
    </xf>
    <xf numFmtId="165" fontId="14" fillId="0" borderId="3" xfId="3" applyNumberFormat="1" applyFont="1" applyFill="1" applyBorder="1" applyProtection="1"/>
    <xf numFmtId="2" fontId="5" fillId="0" borderId="2" xfId="1" applyNumberFormat="1" applyFont="1" applyFill="1" applyBorder="1" applyAlignment="1" applyProtection="1">
      <alignment horizontal="right"/>
    </xf>
    <xf numFmtId="0" fontId="4" fillId="6" borderId="2" xfId="0" applyFont="1" applyFill="1" applyBorder="1" applyProtection="1"/>
    <xf numFmtId="0" fontId="5" fillId="6" borderId="9" xfId="0" applyFont="1" applyFill="1" applyBorder="1" applyProtection="1"/>
    <xf numFmtId="167" fontId="5" fillId="6" borderId="5" xfId="0" applyNumberFormat="1" applyFont="1" applyFill="1" applyBorder="1" applyAlignment="1" applyProtection="1">
      <alignment horizontal="left"/>
    </xf>
    <xf numFmtId="2" fontId="4" fillId="6" borderId="0" xfId="0" applyNumberFormat="1" applyFont="1" applyFill="1" applyProtection="1"/>
    <xf numFmtId="2" fontId="4" fillId="6" borderId="3" xfId="0" applyNumberFormat="1" applyFont="1" applyFill="1" applyBorder="1" applyProtection="1"/>
    <xf numFmtId="2" fontId="4" fillId="6" borderId="7" xfId="0" applyNumberFormat="1" applyFont="1" applyFill="1" applyBorder="1" applyProtection="1"/>
    <xf numFmtId="2" fontId="4" fillId="6" borderId="9" xfId="0" applyNumberFormat="1" applyFont="1" applyFill="1" applyBorder="1" applyProtection="1"/>
    <xf numFmtId="2" fontId="4" fillId="6" borderId="8" xfId="0" applyNumberFormat="1" applyFont="1" applyFill="1" applyBorder="1" applyProtection="1"/>
    <xf numFmtId="0" fontId="0" fillId="6" borderId="2" xfId="0" applyFill="1" applyBorder="1" applyProtection="1"/>
    <xf numFmtId="2" fontId="0" fillId="6" borderId="1" xfId="0" applyNumberFormat="1" applyFill="1" applyBorder="1" applyProtection="1"/>
    <xf numFmtId="2" fontId="0" fillId="6" borderId="6" xfId="0" applyNumberFormat="1" applyFill="1" applyBorder="1" applyProtection="1"/>
    <xf numFmtId="2" fontId="5" fillId="4" borderId="3" xfId="1" applyNumberFormat="1" applyFont="1" applyFill="1" applyBorder="1" applyAlignment="1" applyProtection="1">
      <alignment horizontal="right"/>
    </xf>
    <xf numFmtId="2" fontId="5" fillId="4" borderId="0" xfId="1" applyNumberFormat="1" applyFont="1" applyFill="1" applyAlignment="1" applyProtection="1">
      <alignment horizontal="right"/>
    </xf>
    <xf numFmtId="2" fontId="4" fillId="5" borderId="3" xfId="0" applyNumberFormat="1" applyFont="1" applyFill="1" applyBorder="1" applyAlignment="1" applyProtection="1">
      <alignment horizontal="center"/>
      <protection locked="0"/>
    </xf>
    <xf numFmtId="2" fontId="4" fillId="5" borderId="0" xfId="0" applyNumberFormat="1" applyFont="1" applyFill="1" applyAlignment="1" applyProtection="1">
      <alignment horizontal="center"/>
      <protection locked="0"/>
    </xf>
    <xf numFmtId="2" fontId="5" fillId="4" borderId="3" xfId="0" applyNumberFormat="1" applyFont="1" applyFill="1" applyBorder="1" applyAlignment="1" applyProtection="1">
      <alignment horizontal="right"/>
    </xf>
    <xf numFmtId="2" fontId="5" fillId="4" borderId="2" xfId="1" applyNumberFormat="1" applyFont="1" applyFill="1" applyBorder="1" applyAlignment="1" applyProtection="1">
      <alignment horizontal="right"/>
    </xf>
    <xf numFmtId="2" fontId="5" fillId="4" borderId="2" xfId="0" applyNumberFormat="1" applyFont="1" applyFill="1" applyBorder="1" applyAlignment="1" applyProtection="1">
      <alignment horizontal="right"/>
    </xf>
    <xf numFmtId="2" fontId="5" fillId="4" borderId="0" xfId="0" applyNumberFormat="1" applyFont="1" applyFill="1" applyBorder="1" applyAlignment="1" applyProtection="1">
      <alignment horizontal="right"/>
    </xf>
    <xf numFmtId="2" fontId="5" fillId="4" borderId="1" xfId="0" applyNumberFormat="1" applyFont="1" applyFill="1" applyBorder="1" applyAlignment="1" applyProtection="1">
      <alignment horizontal="right"/>
    </xf>
    <xf numFmtId="2" fontId="5" fillId="4" borderId="5" xfId="0" applyNumberFormat="1" applyFont="1" applyFill="1" applyBorder="1" applyAlignment="1" applyProtection="1">
      <alignment horizontal="right"/>
    </xf>
    <xf numFmtId="2" fontId="5" fillId="4" borderId="6" xfId="0" applyNumberFormat="1" applyFont="1" applyFill="1" applyBorder="1" applyAlignment="1" applyProtection="1">
      <alignment horizontal="right"/>
    </xf>
    <xf numFmtId="165" fontId="16" fillId="0" borderId="0" xfId="4" applyNumberFormat="1" applyFont="1" applyFill="1" applyBorder="1" applyProtection="1"/>
    <xf numFmtId="165" fontId="16" fillId="0" borderId="3" xfId="4" applyNumberFormat="1" applyFont="1" applyFill="1" applyBorder="1" applyProtection="1"/>
    <xf numFmtId="165" fontId="16" fillId="0" borderId="2" xfId="3" applyNumberFormat="1" applyFont="1" applyFill="1" applyBorder="1" applyProtection="1"/>
    <xf numFmtId="165" fontId="16" fillId="0" borderId="0" xfId="3" applyNumberFormat="1" applyFont="1" applyFill="1" applyBorder="1" applyProtection="1"/>
    <xf numFmtId="165" fontId="16" fillId="0" borderId="3" xfId="3" applyNumberFormat="1" applyFont="1" applyFill="1" applyBorder="1" applyProtection="1"/>
    <xf numFmtId="2" fontId="5" fillId="4" borderId="3" xfId="0" applyNumberFormat="1" applyFont="1" applyFill="1" applyBorder="1" applyAlignment="1" applyProtection="1">
      <alignment horizontal="right"/>
    </xf>
    <xf numFmtId="2" fontId="5" fillId="4" borderId="0" xfId="0" applyNumberFormat="1" applyFont="1" applyFill="1" applyBorder="1" applyAlignment="1" applyProtection="1">
      <alignment horizontal="right"/>
    </xf>
    <xf numFmtId="2" fontId="5" fillId="4" borderId="1" xfId="0" applyNumberFormat="1" applyFont="1" applyFill="1" applyBorder="1" applyAlignment="1" applyProtection="1">
      <alignment horizontal="right"/>
    </xf>
    <xf numFmtId="2" fontId="5" fillId="4" borderId="6" xfId="0" applyNumberFormat="1" applyFont="1" applyFill="1" applyBorder="1" applyAlignment="1" applyProtection="1">
      <alignment horizontal="right"/>
    </xf>
    <xf numFmtId="0" fontId="4" fillId="0" borderId="0" xfId="6"/>
    <xf numFmtId="0" fontId="4" fillId="0" borderId="0" xfId="6" applyAlignment="1">
      <alignment horizontal="center"/>
    </xf>
    <xf numFmtId="0" fontId="7" fillId="3" borderId="0" xfId="6" applyFont="1" applyFill="1" applyBorder="1"/>
    <xf numFmtId="0" fontId="11" fillId="3" borderId="0" xfId="6" applyFont="1" applyFill="1" applyBorder="1"/>
    <xf numFmtId="0" fontId="10" fillId="3" borderId="0" xfId="6" applyFont="1" applyFill="1" applyBorder="1"/>
    <xf numFmtId="0" fontId="5" fillId="6" borderId="0" xfId="6" applyFont="1" applyFill="1" applyProtection="1"/>
    <xf numFmtId="0" fontId="7" fillId="3" borderId="0" xfId="6" applyFont="1" applyFill="1" applyBorder="1" applyProtection="1"/>
    <xf numFmtId="2" fontId="5" fillId="4" borderId="3" xfId="1" applyNumberFormat="1" applyFont="1" applyFill="1" applyBorder="1" applyAlignment="1" applyProtection="1">
      <alignment horizontal="right"/>
    </xf>
    <xf numFmtId="0" fontId="4" fillId="6" borderId="1" xfId="6" applyFont="1" applyFill="1" applyBorder="1" applyAlignment="1" applyProtection="1">
      <alignment horizontal="fill"/>
    </xf>
    <xf numFmtId="0" fontId="4" fillId="6" borderId="3" xfId="6" applyFont="1" applyFill="1" applyBorder="1" applyAlignment="1" applyProtection="1">
      <alignment horizontal="center" vertical="center"/>
    </xf>
    <xf numFmtId="0" fontId="4" fillId="6" borderId="6" xfId="6" applyFont="1" applyFill="1" applyBorder="1" applyAlignment="1" applyProtection="1">
      <alignment horizontal="left"/>
    </xf>
    <xf numFmtId="0" fontId="5" fillId="6" borderId="3" xfId="6" applyFont="1" applyFill="1" applyBorder="1" applyAlignment="1" applyProtection="1">
      <alignment horizontal="left"/>
    </xf>
    <xf numFmtId="0" fontId="4" fillId="6" borderId="3" xfId="6" applyFont="1" applyFill="1" applyBorder="1" applyAlignment="1" applyProtection="1">
      <alignment horizontal="left"/>
    </xf>
    <xf numFmtId="0" fontId="4" fillId="6" borderId="1" xfId="6" applyFont="1" applyFill="1" applyBorder="1" applyAlignment="1" applyProtection="1">
      <alignment horizontal="center"/>
    </xf>
    <xf numFmtId="0" fontId="4" fillId="6" borderId="6" xfId="6" applyFont="1" applyFill="1" applyBorder="1" applyAlignment="1" applyProtection="1">
      <alignment horizontal="center"/>
    </xf>
    <xf numFmtId="2" fontId="5" fillId="4" borderId="2" xfId="1" applyNumberFormat="1" applyFont="1" applyFill="1" applyBorder="1" applyAlignment="1" applyProtection="1">
      <alignment horizontal="right"/>
    </xf>
    <xf numFmtId="2" fontId="5" fillId="4" borderId="0" xfId="1" applyNumberFormat="1" applyFont="1" applyFill="1" applyBorder="1" applyAlignment="1" applyProtection="1">
      <alignment horizontal="right"/>
    </xf>
    <xf numFmtId="2" fontId="5" fillId="5" borderId="0" xfId="1" applyNumberFormat="1" applyFont="1" applyFill="1" applyAlignment="1" applyProtection="1">
      <alignment horizontal="right"/>
    </xf>
    <xf numFmtId="2" fontId="5" fillId="5" borderId="0" xfId="1" applyNumberFormat="1" applyFont="1" applyFill="1" applyBorder="1" applyAlignment="1" applyProtection="1">
      <alignment horizontal="right"/>
    </xf>
    <xf numFmtId="0" fontId="4" fillId="0" borderId="0" xfId="6" applyBorder="1"/>
    <xf numFmtId="0" fontId="4" fillId="5" borderId="0" xfId="6" applyFill="1" applyBorder="1" applyAlignment="1">
      <alignment horizontal="center"/>
    </xf>
    <xf numFmtId="2" fontId="5" fillId="5" borderId="0" xfId="6" applyNumberFormat="1" applyFont="1" applyFill="1" applyBorder="1" applyAlignment="1" applyProtection="1">
      <alignment horizontal="right"/>
    </xf>
    <xf numFmtId="1" fontId="4" fillId="5" borderId="0" xfId="6" applyNumberFormat="1" applyFill="1" applyBorder="1" applyAlignment="1">
      <alignment horizontal="center"/>
    </xf>
    <xf numFmtId="1" fontId="5" fillId="5" borderId="0" xfId="6" applyNumberFormat="1" applyFont="1" applyFill="1" applyBorder="1" applyAlignment="1" applyProtection="1">
      <alignment horizontal="right"/>
    </xf>
    <xf numFmtId="1" fontId="5" fillId="5" borderId="0" xfId="1" applyNumberFormat="1" applyFont="1" applyFill="1" applyBorder="1" applyAlignment="1" applyProtection="1">
      <alignment horizontal="right"/>
    </xf>
    <xf numFmtId="0" fontId="5" fillId="6" borderId="3" xfId="6" applyFont="1" applyFill="1" applyBorder="1" applyAlignment="1" applyProtection="1">
      <alignment horizontal="left" vertical="center"/>
    </xf>
    <xf numFmtId="0" fontId="4" fillId="6" borderId="3" xfId="6" applyFont="1" applyFill="1" applyBorder="1" applyAlignment="1" applyProtection="1">
      <alignment horizontal="left" vertical="center"/>
    </xf>
    <xf numFmtId="0" fontId="4" fillId="6" borderId="10" xfId="6" applyFill="1" applyBorder="1" applyProtection="1"/>
    <xf numFmtId="167" fontId="5" fillId="6" borderId="10" xfId="6" applyNumberFormat="1" applyFont="1" applyFill="1" applyBorder="1" applyAlignment="1" applyProtection="1">
      <alignment horizontal="left"/>
    </xf>
    <xf numFmtId="0" fontId="5" fillId="6" borderId="7" xfId="6" applyFont="1" applyFill="1" applyBorder="1" applyProtection="1"/>
    <xf numFmtId="2" fontId="14" fillId="0" borderId="0" xfId="1" applyNumberFormat="1" applyFont="1" applyFill="1" applyBorder="1" applyProtection="1"/>
    <xf numFmtId="2" fontId="14" fillId="0" borderId="3" xfId="1" applyNumberFormat="1" applyFont="1" applyFill="1" applyBorder="1" applyProtection="1"/>
    <xf numFmtId="2" fontId="14" fillId="0" borderId="0" xfId="5" applyNumberFormat="1" applyFont="1" applyFill="1" applyBorder="1" applyProtection="1"/>
    <xf numFmtId="2" fontId="14" fillId="0" borderId="3" xfId="5" applyNumberFormat="1" applyFont="1" applyFill="1" applyBorder="1" applyProtection="1"/>
    <xf numFmtId="2" fontId="14" fillId="0" borderId="0" xfId="5" applyNumberFormat="1" applyFont="1" applyFill="1" applyBorder="1"/>
    <xf numFmtId="2" fontId="14" fillId="0" borderId="3" xfId="5" applyNumberFormat="1" applyFont="1" applyFill="1" applyBorder="1"/>
    <xf numFmtId="2" fontId="16" fillId="0" borderId="0" xfId="5" applyNumberFormat="1" applyFont="1" applyFill="1" applyBorder="1" applyProtection="1"/>
    <xf numFmtId="2" fontId="16" fillId="0" borderId="3" xfId="5" applyNumberFormat="1" applyFont="1" applyFill="1" applyBorder="1" applyProtection="1"/>
    <xf numFmtId="2" fontId="16" fillId="0" borderId="0" xfId="5" applyNumberFormat="1" applyFont="1" applyFill="1" applyBorder="1"/>
    <xf numFmtId="2" fontId="16" fillId="0" borderId="3" xfId="5" applyNumberFormat="1" applyFont="1" applyFill="1" applyBorder="1"/>
    <xf numFmtId="2" fontId="5" fillId="0" borderId="0" xfId="1" applyNumberFormat="1" applyFont="1" applyFill="1" applyAlignment="1" applyProtection="1">
      <alignment horizontal="right"/>
    </xf>
    <xf numFmtId="2" fontId="5" fillId="0" borderId="3" xfId="1" applyNumberFormat="1" applyFont="1" applyFill="1" applyBorder="1" applyAlignment="1" applyProtection="1">
      <alignment horizontal="right"/>
    </xf>
    <xf numFmtId="2" fontId="5" fillId="0" borderId="0" xfId="1" applyNumberFormat="1" applyFont="1" applyFill="1" applyBorder="1" applyAlignment="1" applyProtection="1">
      <alignment horizontal="right"/>
    </xf>
    <xf numFmtId="168" fontId="5" fillId="0" borderId="0" xfId="1" applyNumberFormat="1" applyFont="1" applyFill="1" applyAlignment="1" applyProtection="1">
      <alignment horizontal="right"/>
    </xf>
    <xf numFmtId="168" fontId="5" fillId="0" borderId="3" xfId="1" applyNumberFormat="1" applyFont="1" applyFill="1" applyBorder="1" applyAlignment="1" applyProtection="1">
      <alignment horizontal="right"/>
    </xf>
    <xf numFmtId="168" fontId="5" fillId="0" borderId="0" xfId="1" applyNumberFormat="1" applyFont="1" applyFill="1" applyBorder="1" applyAlignment="1" applyProtection="1">
      <alignment horizontal="right"/>
    </xf>
    <xf numFmtId="0" fontId="5" fillId="6" borderId="0" xfId="6" applyFont="1" applyFill="1" applyBorder="1" applyAlignment="1" applyProtection="1">
      <alignment horizontal="left"/>
    </xf>
    <xf numFmtId="0" fontId="5" fillId="6" borderId="0" xfId="6" applyFont="1" applyFill="1" applyBorder="1" applyProtection="1"/>
    <xf numFmtId="0" fontId="23" fillId="3" borderId="1" xfId="6" applyFont="1" applyFill="1" applyBorder="1" applyAlignment="1" applyProtection="1">
      <alignment horizontal="right" vertical="center"/>
    </xf>
    <xf numFmtId="0" fontId="23" fillId="3" borderId="6" xfId="6" applyFont="1" applyFill="1" applyBorder="1" applyAlignment="1" applyProtection="1">
      <alignment horizontal="right" vertical="center"/>
    </xf>
    <xf numFmtId="0" fontId="5" fillId="6" borderId="3" xfId="6" applyFont="1" applyFill="1" applyBorder="1" applyProtection="1"/>
    <xf numFmtId="2" fontId="5" fillId="0" borderId="7" xfId="1" applyNumberFormat="1" applyFont="1" applyFill="1" applyBorder="1" applyAlignment="1" applyProtection="1">
      <alignment horizontal="right"/>
    </xf>
    <xf numFmtId="167" fontId="5" fillId="6" borderId="3" xfId="6" applyNumberFormat="1" applyFont="1" applyFill="1" applyBorder="1" applyAlignment="1" applyProtection="1">
      <alignment horizontal="left"/>
    </xf>
    <xf numFmtId="169" fontId="4" fillId="6" borderId="3" xfId="6" applyNumberFormat="1" applyFont="1" applyFill="1" applyBorder="1" applyAlignment="1" applyProtection="1">
      <alignment horizontal="left"/>
    </xf>
    <xf numFmtId="167" fontId="4" fillId="6" borderId="3" xfId="6" applyNumberFormat="1" applyFont="1" applyFill="1" applyBorder="1" applyAlignment="1" applyProtection="1">
      <alignment horizontal="left"/>
    </xf>
    <xf numFmtId="165" fontId="4" fillId="6" borderId="3" xfId="6" applyNumberFormat="1" applyFont="1" applyFill="1" applyBorder="1" applyAlignment="1" applyProtection="1">
      <alignment horizontal="left"/>
    </xf>
    <xf numFmtId="165" fontId="4" fillId="6" borderId="3" xfId="6" applyNumberFormat="1" applyFont="1" applyFill="1" applyBorder="1" applyProtection="1"/>
    <xf numFmtId="0" fontId="4" fillId="6" borderId="0" xfId="6" applyFont="1" applyFill="1" applyBorder="1" applyAlignment="1" applyProtection="1">
      <alignment horizontal="fill"/>
    </xf>
    <xf numFmtId="0" fontId="5" fillId="6" borderId="10" xfId="6" applyFont="1" applyFill="1" applyBorder="1" applyProtection="1"/>
    <xf numFmtId="0" fontId="8" fillId="3" borderId="0" xfId="6" applyFont="1" applyFill="1" applyBorder="1" applyAlignment="1" applyProtection="1">
      <alignment horizontal="left"/>
    </xf>
    <xf numFmtId="0" fontId="7" fillId="3" borderId="7" xfId="6" applyFont="1" applyFill="1" applyBorder="1" applyAlignment="1" applyProtection="1">
      <alignment horizontal="left"/>
    </xf>
    <xf numFmtId="0" fontId="5" fillId="6" borderId="6" xfId="6" applyFont="1" applyFill="1" applyBorder="1" applyAlignment="1" applyProtection="1">
      <alignment horizontal="left"/>
    </xf>
    <xf numFmtId="0" fontId="4" fillId="0" borderId="0" xfId="6"/>
    <xf numFmtId="0" fontId="0" fillId="0" borderId="0" xfId="0"/>
    <xf numFmtId="0" fontId="0" fillId="0" borderId="2" xfId="0" applyFill="1" applyBorder="1" applyAlignment="1" applyProtection="1">
      <alignment horizontal="center"/>
    </xf>
    <xf numFmtId="0" fontId="0" fillId="0" borderId="0" xfId="0" applyFill="1" applyAlignment="1" applyProtection="1">
      <alignment horizontal="center"/>
    </xf>
    <xf numFmtId="0" fontId="0" fillId="0" borderId="3" xfId="0" applyFill="1" applyBorder="1" applyAlignment="1" applyProtection="1">
      <alignment horizontal="center"/>
    </xf>
    <xf numFmtId="2" fontId="4" fillId="5" borderId="1" xfId="0" applyNumberFormat="1" applyFont="1" applyFill="1" applyBorder="1" applyAlignment="1" applyProtection="1">
      <alignment horizontal="center"/>
      <protection locked="0"/>
    </xf>
    <xf numFmtId="2" fontId="4" fillId="5" borderId="6" xfId="0" applyNumberFormat="1" applyFont="1" applyFill="1" applyBorder="1" applyAlignment="1" applyProtection="1">
      <alignment horizontal="center"/>
      <protection locked="0"/>
    </xf>
    <xf numFmtId="0" fontId="4" fillId="6" borderId="0" xfId="6" applyFont="1" applyFill="1" applyBorder="1" applyAlignment="1" applyProtection="1">
      <alignment horizontal="left"/>
    </xf>
    <xf numFmtId="0" fontId="23" fillId="3" borderId="1" xfId="6" applyFont="1" applyFill="1" applyBorder="1" applyAlignment="1" applyProtection="1">
      <alignment horizontal="center" vertical="center"/>
    </xf>
    <xf numFmtId="0" fontId="23" fillId="3" borderId="6" xfId="6" applyFont="1" applyFill="1" applyBorder="1" applyAlignment="1" applyProtection="1">
      <alignment horizontal="center" vertical="center"/>
    </xf>
    <xf numFmtId="0" fontId="23" fillId="3" borderId="0" xfId="6" applyFont="1" applyFill="1" applyBorder="1" applyAlignment="1" applyProtection="1">
      <alignment horizontal="center" vertical="center"/>
    </xf>
    <xf numFmtId="0" fontId="23" fillId="3" borderId="0" xfId="6" applyFont="1" applyFill="1" applyBorder="1" applyAlignment="1">
      <alignment horizontal="center" vertical="center"/>
    </xf>
    <xf numFmtId="0" fontId="23" fillId="3" borderId="8" xfId="6" applyFont="1" applyFill="1" applyBorder="1" applyAlignment="1">
      <alignment horizontal="center" vertical="center"/>
    </xf>
    <xf numFmtId="0" fontId="26" fillId="11" borderId="0" xfId="0" applyFont="1" applyFill="1"/>
    <xf numFmtId="0" fontId="14" fillId="0" borderId="0" xfId="0" applyFont="1"/>
    <xf numFmtId="0" fontId="17" fillId="7" borderId="0" xfId="6" applyFont="1" applyFill="1" applyAlignment="1">
      <alignment vertical="center"/>
    </xf>
    <xf numFmtId="0" fontId="4" fillId="0" borderId="0" xfId="0" applyFont="1" applyAlignment="1">
      <alignment vertical="center"/>
    </xf>
    <xf numFmtId="0" fontId="24" fillId="8" borderId="0" xfId="0" applyFont="1" applyFill="1" applyAlignment="1">
      <alignment vertical="center" wrapText="1"/>
    </xf>
    <xf numFmtId="0" fontId="27" fillId="9" borderId="0" xfId="0" applyFont="1" applyFill="1"/>
    <xf numFmtId="0" fontId="29" fillId="8" borderId="21" xfId="0" applyFont="1" applyFill="1" applyBorder="1" applyAlignment="1">
      <alignment vertical="top" wrapText="1"/>
    </xf>
    <xf numFmtId="0" fontId="27" fillId="10" borderId="12" xfId="0" applyFont="1" applyFill="1" applyBorder="1" applyAlignment="1">
      <alignment horizontal="center" vertical="center" wrapText="1"/>
    </xf>
    <xf numFmtId="0" fontId="28" fillId="11" borderId="0" xfId="0" applyFont="1" applyFill="1"/>
    <xf numFmtId="0" fontId="27" fillId="8" borderId="21" xfId="0" applyFont="1" applyFill="1" applyBorder="1" applyAlignment="1">
      <alignment vertical="center" wrapText="1"/>
    </xf>
    <xf numFmtId="0" fontId="27" fillId="8" borderId="22" xfId="0" applyFont="1" applyFill="1" applyBorder="1" applyAlignment="1">
      <alignment vertical="center" wrapText="1"/>
    </xf>
    <xf numFmtId="0" fontId="27" fillId="11" borderId="0" xfId="0" applyFont="1" applyFill="1"/>
    <xf numFmtId="3" fontId="29" fillId="8" borderId="21" xfId="0" applyNumberFormat="1" applyFont="1" applyFill="1" applyBorder="1" applyAlignment="1">
      <alignment vertical="top" wrapText="1"/>
    </xf>
    <xf numFmtId="0" fontId="28" fillId="10" borderId="24" xfId="0" applyFont="1" applyFill="1" applyBorder="1" applyAlignment="1">
      <alignment vertical="center" wrapText="1"/>
    </xf>
    <xf numFmtId="0" fontId="28" fillId="10" borderId="23" xfId="0" applyFont="1" applyFill="1" applyBorder="1" applyAlignment="1">
      <alignment vertical="center" wrapText="1"/>
    </xf>
    <xf numFmtId="0" fontId="28" fillId="13" borderId="0" xfId="0" applyFont="1" applyFill="1"/>
    <xf numFmtId="0" fontId="0" fillId="13" borderId="0" xfId="0" applyFill="1"/>
    <xf numFmtId="0" fontId="29" fillId="8" borderId="21" xfId="0" applyFont="1" applyFill="1" applyBorder="1" applyAlignment="1">
      <alignment vertical="top"/>
    </xf>
    <xf numFmtId="3" fontId="29" fillId="8" borderId="21" xfId="0" applyNumberFormat="1" applyFont="1" applyFill="1" applyBorder="1" applyAlignment="1">
      <alignment vertical="top"/>
    </xf>
    <xf numFmtId="0" fontId="29" fillId="10" borderId="12" xfId="0" applyFont="1" applyFill="1" applyBorder="1" applyAlignment="1">
      <alignment horizontal="center" vertical="top"/>
    </xf>
    <xf numFmtId="1" fontId="29" fillId="10" borderId="12" xfId="0" applyNumberFormat="1" applyFont="1" applyFill="1" applyBorder="1" applyAlignment="1">
      <alignment horizontal="center" vertical="top"/>
    </xf>
    <xf numFmtId="0" fontId="29" fillId="10" borderId="21" xfId="0" applyFont="1" applyFill="1" applyBorder="1" applyAlignment="1">
      <alignment horizontal="left" vertical="top" wrapText="1"/>
    </xf>
    <xf numFmtId="0" fontId="29" fillId="10" borderId="23" xfId="0" applyFont="1" applyFill="1" applyBorder="1" applyAlignment="1">
      <alignment horizontal="left" vertical="top" wrapText="1"/>
    </xf>
    <xf numFmtId="0" fontId="29" fillId="10" borderId="21" xfId="0" applyFont="1" applyFill="1" applyBorder="1" applyAlignment="1">
      <alignment horizontal="left" vertical="top"/>
    </xf>
    <xf numFmtId="0" fontId="29" fillId="10" borderId="23" xfId="0" applyFont="1" applyFill="1" applyBorder="1" applyAlignment="1">
      <alignment horizontal="left" vertical="top"/>
    </xf>
    <xf numFmtId="1" fontId="29" fillId="10" borderId="12" xfId="0" applyNumberFormat="1" applyFont="1" applyFill="1" applyBorder="1" applyAlignment="1">
      <alignment horizontal="center" vertical="top" wrapText="1"/>
    </xf>
    <xf numFmtId="0" fontId="25" fillId="16" borderId="0" xfId="0" applyFont="1" applyFill="1" applyAlignment="1">
      <alignment vertical="center" wrapText="1"/>
    </xf>
    <xf numFmtId="0" fontId="24" fillId="16" borderId="0" xfId="0" applyFont="1" applyFill="1" applyAlignment="1">
      <alignment vertical="center" wrapText="1"/>
    </xf>
    <xf numFmtId="168" fontId="14" fillId="0" borderId="0" xfId="0" applyNumberFormat="1" applyFont="1" applyProtection="1"/>
    <xf numFmtId="168" fontId="14" fillId="0" borderId="3" xfId="0" applyNumberFormat="1" applyFont="1" applyBorder="1" applyProtection="1"/>
    <xf numFmtId="2" fontId="14" fillId="12" borderId="2" xfId="1" applyNumberFormat="1" applyFont="1" applyFill="1" applyBorder="1" applyAlignment="1" applyProtection="1">
      <protection locked="0"/>
    </xf>
    <xf numFmtId="2" fontId="14" fillId="12" borderId="0" xfId="1" applyNumberFormat="1" applyFont="1" applyFill="1" applyBorder="1" applyAlignment="1" applyProtection="1">
      <protection locked="0"/>
    </xf>
    <xf numFmtId="2" fontId="14" fillId="15" borderId="2" xfId="0" applyNumberFormat="1" applyFont="1" applyFill="1" applyBorder="1" applyProtection="1"/>
    <xf numFmtId="165" fontId="14" fillId="0" borderId="2" xfId="4" applyNumberFormat="1" applyFont="1" applyFill="1" applyBorder="1" applyAlignment="1" applyProtection="1">
      <alignment horizontal="fill"/>
    </xf>
    <xf numFmtId="165" fontId="14" fillId="0" borderId="0" xfId="4" applyNumberFormat="1" applyFont="1" applyFill="1" applyBorder="1" applyAlignment="1" applyProtection="1">
      <alignment horizontal="fill"/>
    </xf>
    <xf numFmtId="165" fontId="14" fillId="0" borderId="3" xfId="4" applyNumberFormat="1" applyFont="1" applyFill="1" applyBorder="1" applyAlignment="1" applyProtection="1">
      <alignment horizontal="fill"/>
    </xf>
    <xf numFmtId="166" fontId="14" fillId="0" borderId="2" xfId="4" applyNumberFormat="1" applyFont="1" applyFill="1" applyBorder="1" applyProtection="1">
      <protection locked="0"/>
    </xf>
    <xf numFmtId="166" fontId="14" fillId="0" borderId="0" xfId="4" applyNumberFormat="1" applyFont="1" applyFill="1" applyBorder="1" applyProtection="1">
      <protection locked="0"/>
    </xf>
    <xf numFmtId="166" fontId="14" fillId="0" borderId="3" xfId="4" applyNumberFormat="1" applyFont="1" applyFill="1" applyBorder="1" applyProtection="1">
      <protection locked="0"/>
    </xf>
    <xf numFmtId="166" fontId="14" fillId="0" borderId="0" xfId="3" applyNumberFormat="1" applyFont="1" applyFill="1" applyBorder="1" applyProtection="1">
      <protection locked="0"/>
    </xf>
    <xf numFmtId="166" fontId="14" fillId="0" borderId="3" xfId="3" applyNumberFormat="1" applyFont="1" applyFill="1" applyBorder="1" applyProtection="1">
      <protection locked="0"/>
    </xf>
    <xf numFmtId="2" fontId="14" fillId="12" borderId="3" xfId="1" applyNumberFormat="1" applyFont="1" applyFill="1" applyBorder="1" applyAlignment="1" applyProtection="1">
      <protection locked="0"/>
    </xf>
    <xf numFmtId="2" fontId="14" fillId="12" borderId="2" xfId="1" applyNumberFormat="1" applyFont="1" applyFill="1" applyBorder="1" applyProtection="1">
      <protection locked="0"/>
    </xf>
    <xf numFmtId="2" fontId="14" fillId="12" borderId="0" xfId="1" applyNumberFormat="1" applyFont="1" applyFill="1" applyBorder="1" applyProtection="1">
      <protection locked="0"/>
    </xf>
    <xf numFmtId="165" fontId="14" fillId="0" borderId="9" xfId="3" applyNumberFormat="1" applyFont="1" applyFill="1" applyBorder="1" applyAlignment="1" applyProtection="1">
      <alignment horizontal="fill"/>
    </xf>
    <xf numFmtId="165" fontId="14" fillId="0" borderId="7" xfId="3" applyNumberFormat="1" applyFont="1" applyFill="1" applyBorder="1" applyAlignment="1" applyProtection="1">
      <alignment horizontal="fill"/>
    </xf>
    <xf numFmtId="165" fontId="14" fillId="0" borderId="8" xfId="3" applyNumberFormat="1" applyFont="1" applyFill="1" applyBorder="1" applyAlignment="1" applyProtection="1">
      <alignment horizontal="fill"/>
    </xf>
    <xf numFmtId="168" fontId="0" fillId="0" borderId="2" xfId="0" applyNumberFormat="1" applyBorder="1" applyProtection="1">
      <protection locked="0"/>
    </xf>
    <xf numFmtId="2" fontId="14" fillId="0" borderId="3" xfId="0" applyNumberFormat="1" applyFont="1" applyBorder="1" applyProtection="1"/>
    <xf numFmtId="2" fontId="14" fillId="3" borderId="2" xfId="0" applyNumberFormat="1" applyFont="1" applyFill="1" applyBorder="1" applyProtection="1"/>
    <xf numFmtId="2" fontId="14" fillId="12" borderId="2" xfId="0" applyNumberFormat="1" applyFont="1" applyFill="1" applyBorder="1" applyProtection="1"/>
    <xf numFmtId="2" fontId="14" fillId="12" borderId="3" xfId="1" applyNumberFormat="1" applyFont="1" applyFill="1" applyBorder="1" applyAlignment="1" applyProtection="1"/>
    <xf numFmtId="2" fontId="14" fillId="12" borderId="2" xfId="1" applyNumberFormat="1" applyFont="1" applyFill="1" applyBorder="1" applyProtection="1"/>
    <xf numFmtId="2" fontId="14" fillId="3" borderId="2" xfId="0" applyNumberFormat="1" applyFont="1" applyFill="1" applyBorder="1" applyProtection="1">
      <protection locked="0"/>
    </xf>
    <xf numFmtId="2" fontId="14" fillId="3" borderId="0" xfId="0" applyNumberFormat="1" applyFont="1" applyFill="1" applyBorder="1" applyProtection="1">
      <protection locked="0"/>
    </xf>
    <xf numFmtId="2" fontId="14" fillId="0" borderId="3" xfId="0" applyNumberFormat="1" applyFont="1" applyBorder="1" applyProtection="1">
      <protection locked="0"/>
    </xf>
    <xf numFmtId="165" fontId="21" fillId="0" borderId="2" xfId="2" applyNumberFormat="1" applyFont="1" applyFill="1" applyBorder="1" applyProtection="1">
      <protection locked="0"/>
    </xf>
    <xf numFmtId="165" fontId="14" fillId="0" borderId="0" xfId="2" applyNumberFormat="1" applyFont="1" applyFill="1" applyBorder="1" applyProtection="1">
      <protection locked="0"/>
    </xf>
    <xf numFmtId="165" fontId="21" fillId="14" borderId="2" xfId="1" applyNumberFormat="1" applyFont="1" applyFill="1" applyBorder="1" applyProtection="1">
      <protection locked="0"/>
    </xf>
    <xf numFmtId="165" fontId="14" fillId="14" borderId="2" xfId="1" applyNumberFormat="1" applyFont="1" applyFill="1" applyBorder="1" applyProtection="1">
      <protection locked="0"/>
    </xf>
    <xf numFmtId="165" fontId="14" fillId="0" borderId="2" xfId="2" applyNumberFormat="1" applyFont="1" applyFill="1" applyBorder="1" applyProtection="1">
      <protection locked="0"/>
    </xf>
    <xf numFmtId="2" fontId="14" fillId="0" borderId="0" xfId="5" applyNumberFormat="1" applyFont="1" applyFill="1" applyBorder="1" applyProtection="1"/>
    <xf numFmtId="2" fontId="14" fillId="0" borderId="3" xfId="5" applyNumberFormat="1" applyFont="1" applyFill="1" applyBorder="1" applyProtection="1"/>
    <xf numFmtId="2" fontId="14" fillId="0" borderId="0" xfId="5" applyNumberFormat="1" applyFont="1" applyFill="1" applyBorder="1" applyProtection="1">
      <protection locked="0"/>
    </xf>
    <xf numFmtId="2" fontId="14" fillId="0" borderId="3" xfId="5" applyNumberFormat="1" applyFont="1" applyFill="1" applyBorder="1" applyProtection="1">
      <protection locked="0"/>
    </xf>
    <xf numFmtId="2" fontId="14" fillId="14" borderId="0" xfId="1" applyNumberFormat="1" applyFont="1" applyFill="1" applyBorder="1" applyProtection="1">
      <protection locked="0"/>
    </xf>
    <xf numFmtId="2" fontId="14" fillId="14" borderId="3" xfId="1" applyNumberFormat="1" applyFont="1" applyFill="1" applyBorder="1" applyProtection="1">
      <protection locked="0"/>
    </xf>
    <xf numFmtId="2" fontId="14" fillId="0" borderId="0" xfId="1" applyNumberFormat="1" applyFont="1" applyFill="1" applyBorder="1" applyProtection="1"/>
    <xf numFmtId="2" fontId="14" fillId="3" borderId="0" xfId="0" applyNumberFormat="1" applyFont="1" applyFill="1" applyBorder="1" applyProtection="1"/>
    <xf numFmtId="2" fontId="14" fillId="12" borderId="0" xfId="0" applyNumberFormat="1" applyFont="1" applyFill="1" applyBorder="1" applyProtection="1"/>
    <xf numFmtId="2" fontId="14" fillId="12" borderId="0" xfId="1" applyNumberFormat="1" applyFont="1" applyFill="1" applyBorder="1" applyProtection="1"/>
    <xf numFmtId="2" fontId="14" fillId="3" borderId="3" xfId="0" applyNumberFormat="1" applyFont="1" applyFill="1" applyBorder="1" applyProtection="1"/>
    <xf numFmtId="2" fontId="14" fillId="12" borderId="3" xfId="0" applyNumberFormat="1" applyFont="1" applyFill="1" applyBorder="1" applyProtection="1"/>
    <xf numFmtId="2" fontId="14" fillId="12" borderId="3" xfId="1" applyNumberFormat="1" applyFont="1" applyFill="1" applyBorder="1" applyProtection="1"/>
    <xf numFmtId="2" fontId="14" fillId="0" borderId="0" xfId="0" applyNumberFormat="1" applyFont="1" applyFill="1" applyBorder="1" applyAlignment="1" applyProtection="1">
      <alignment horizontal="right"/>
    </xf>
    <xf numFmtId="2" fontId="14" fillId="0" borderId="3" xfId="0" applyNumberFormat="1" applyFont="1" applyFill="1" applyBorder="1" applyAlignment="1" applyProtection="1">
      <alignment horizontal="right"/>
    </xf>
    <xf numFmtId="0" fontId="0" fillId="0" borderId="0" xfId="0"/>
    <xf numFmtId="2" fontId="5" fillId="5" borderId="0" xfId="0" applyNumberFormat="1" applyFont="1" applyFill="1" applyBorder="1" applyAlignment="1" applyProtection="1">
      <alignment horizontal="right"/>
    </xf>
    <xf numFmtId="0" fontId="0" fillId="6" borderId="10" xfId="0" applyFill="1" applyBorder="1" applyProtection="1"/>
    <xf numFmtId="0" fontId="5" fillId="6" borderId="10" xfId="0" applyFont="1" applyFill="1" applyBorder="1" applyProtection="1"/>
    <xf numFmtId="165" fontId="21" fillId="0" borderId="0" xfId="2" applyNumberFormat="1" applyFont="1" applyFill="1" applyProtection="1">
      <protection locked="0"/>
    </xf>
    <xf numFmtId="165" fontId="14" fillId="0" borderId="0" xfId="2" applyNumberFormat="1" applyFont="1" applyFill="1" applyProtection="1">
      <protection locked="0"/>
    </xf>
    <xf numFmtId="2" fontId="5" fillId="4" borderId="0" xfId="0" applyNumberFormat="1" applyFont="1" applyFill="1" applyBorder="1" applyAlignment="1" applyProtection="1">
      <alignment horizontal="right"/>
    </xf>
    <xf numFmtId="165" fontId="21" fillId="0" borderId="3" xfId="2" applyNumberFormat="1" applyFont="1" applyFill="1" applyBorder="1" applyProtection="1">
      <protection locked="0"/>
    </xf>
    <xf numFmtId="165" fontId="14" fillId="0" borderId="3" xfId="2" applyNumberFormat="1" applyFont="1" applyFill="1" applyBorder="1" applyProtection="1">
      <protection locked="0"/>
    </xf>
    <xf numFmtId="0" fontId="4" fillId="0" borderId="0" xfId="6" applyAlignment="1">
      <alignment horizontal="center"/>
    </xf>
    <xf numFmtId="0" fontId="7" fillId="3" borderId="0" xfId="6" applyFont="1" applyFill="1" applyBorder="1" applyProtection="1"/>
    <xf numFmtId="2" fontId="5" fillId="0" borderId="0" xfId="1" applyNumberFormat="1" applyFont="1" applyFill="1" applyBorder="1" applyAlignment="1" applyProtection="1">
      <alignment horizontal="right"/>
    </xf>
    <xf numFmtId="165" fontId="21" fillId="14" borderId="0" xfId="1" applyNumberFormat="1" applyFont="1" applyFill="1" applyProtection="1">
      <protection locked="0"/>
    </xf>
    <xf numFmtId="165" fontId="21" fillId="14" borderId="3" xfId="1" applyNumberFormat="1" applyFont="1" applyFill="1" applyBorder="1" applyProtection="1">
      <protection locked="0"/>
    </xf>
    <xf numFmtId="165" fontId="14" fillId="14" borderId="3" xfId="1" applyNumberFormat="1" applyFont="1" applyFill="1" applyBorder="1" applyProtection="1">
      <protection locked="0"/>
    </xf>
    <xf numFmtId="165" fontId="14" fillId="14" borderId="0" xfId="1" applyNumberFormat="1" applyFont="1" applyFill="1" applyProtection="1">
      <protection locked="0"/>
    </xf>
    <xf numFmtId="165" fontId="21" fillId="0" borderId="0" xfId="2" applyNumberFormat="1" applyFont="1" applyFill="1" applyBorder="1" applyProtection="1">
      <protection locked="0"/>
    </xf>
    <xf numFmtId="165" fontId="21" fillId="14" borderId="0" xfId="1" applyNumberFormat="1" applyFont="1" applyFill="1" applyBorder="1" applyProtection="1">
      <protection locked="0"/>
    </xf>
    <xf numFmtId="165" fontId="14" fillId="14" borderId="0" xfId="1" applyNumberFormat="1" applyFont="1" applyFill="1" applyBorder="1" applyProtection="1">
      <protection locked="0"/>
    </xf>
    <xf numFmtId="0" fontId="25" fillId="16" borderId="0" xfId="0" applyFont="1" applyFill="1" applyAlignment="1">
      <alignment vertical="center"/>
    </xf>
    <xf numFmtId="0" fontId="30" fillId="0" borderId="0" xfId="0" applyFont="1" applyAlignment="1"/>
    <xf numFmtId="167" fontId="30" fillId="0" borderId="0" xfId="0" applyNumberFormat="1" applyFont="1" applyFill="1" applyBorder="1" applyAlignment="1" applyProtection="1"/>
    <xf numFmtId="167" fontId="5" fillId="6" borderId="10" xfId="0" applyNumberFormat="1" applyFont="1" applyFill="1" applyBorder="1" applyAlignment="1" applyProtection="1">
      <alignment horizontal="left"/>
    </xf>
    <xf numFmtId="0" fontId="4" fillId="0" borderId="8" xfId="6" applyBorder="1" applyProtection="1"/>
    <xf numFmtId="0" fontId="5" fillId="6" borderId="9" xfId="6" applyFont="1" applyFill="1" applyBorder="1" applyProtection="1"/>
    <xf numFmtId="0" fontId="5" fillId="3" borderId="0" xfId="6" applyFont="1" applyFill="1" applyBorder="1" applyAlignment="1" applyProtection="1">
      <alignment horizontal="left"/>
    </xf>
    <xf numFmtId="165" fontId="5" fillId="0" borderId="0" xfId="6" applyNumberFormat="1" applyFont="1" applyFill="1" applyBorder="1" applyProtection="1"/>
    <xf numFmtId="0" fontId="5" fillId="0" borderId="0" xfId="6" applyFont="1" applyFill="1" applyBorder="1" applyAlignment="1" applyProtection="1">
      <alignment horizontal="left"/>
    </xf>
    <xf numFmtId="0" fontId="0" fillId="5" borderId="0" xfId="0" applyFill="1" applyBorder="1" applyAlignment="1" applyProtection="1">
      <alignment horizontal="center"/>
      <protection locked="0"/>
    </xf>
    <xf numFmtId="0" fontId="4" fillId="5" borderId="0" xfId="6" applyFont="1" applyFill="1" applyBorder="1" applyAlignment="1" applyProtection="1">
      <alignment horizontal="center"/>
      <protection locked="0"/>
    </xf>
    <xf numFmtId="0" fontId="6" fillId="0" borderId="0" xfId="0" applyFont="1" applyBorder="1" applyProtection="1"/>
    <xf numFmtId="0" fontId="28" fillId="10" borderId="24" xfId="8" applyFont="1" applyFill="1" applyBorder="1" applyAlignment="1">
      <alignment vertical="center" wrapText="1"/>
    </xf>
    <xf numFmtId="0" fontId="28" fillId="10" borderId="23" xfId="8" applyFont="1" applyFill="1" applyBorder="1" applyAlignment="1">
      <alignment vertical="center" wrapText="1"/>
    </xf>
    <xf numFmtId="0" fontId="27" fillId="10" borderId="12" xfId="8" applyFont="1" applyFill="1" applyBorder="1" applyAlignment="1">
      <alignment horizontal="center" vertical="center" wrapText="1"/>
    </xf>
    <xf numFmtId="0" fontId="27" fillId="10" borderId="12" xfId="8" applyFont="1" applyFill="1" applyBorder="1" applyAlignment="1">
      <alignment horizontal="center" vertical="center"/>
    </xf>
    <xf numFmtId="0" fontId="29" fillId="10" borderId="23" xfId="8" applyFont="1" applyFill="1" applyBorder="1" applyAlignment="1">
      <alignment horizontal="left" vertical="top" wrapText="1"/>
    </xf>
    <xf numFmtId="0" fontId="29" fillId="10" borderId="12" xfId="8" applyFont="1" applyFill="1" applyBorder="1" applyAlignment="1">
      <alignment horizontal="center" vertical="top" wrapText="1"/>
    </xf>
    <xf numFmtId="1" fontId="29" fillId="10" borderId="12" xfId="8" applyNumberFormat="1" applyFont="1" applyFill="1" applyBorder="1" applyAlignment="1">
      <alignment horizontal="center" vertical="top"/>
    </xf>
    <xf numFmtId="168" fontId="29" fillId="10" borderId="12" xfId="8" applyNumberFormat="1" applyFont="1" applyFill="1" applyBorder="1" applyAlignment="1">
      <alignment horizontal="center" vertical="top" wrapText="1"/>
    </xf>
    <xf numFmtId="1" fontId="29" fillId="10" borderId="12" xfId="8" applyNumberFormat="1" applyFont="1" applyFill="1" applyBorder="1" applyAlignment="1">
      <alignment horizontal="center" vertical="top" wrapText="1"/>
    </xf>
    <xf numFmtId="0" fontId="0" fillId="0" borderId="0" xfId="0" applyBorder="1"/>
    <xf numFmtId="0" fontId="0" fillId="0" borderId="0" xfId="0" applyBorder="1" applyAlignment="1">
      <alignment horizontal="center"/>
    </xf>
    <xf numFmtId="0" fontId="4" fillId="0" borderId="2" xfId="6" applyBorder="1"/>
    <xf numFmtId="8" fontId="0" fillId="0" borderId="0" xfId="0" applyNumberFormat="1"/>
    <xf numFmtId="8" fontId="58" fillId="0" borderId="0" xfId="0" applyNumberFormat="1" applyFont="1" applyFill="1"/>
    <xf numFmtId="44" fontId="56" fillId="0" borderId="0" xfId="100" applyFont="1" applyFill="1" applyBorder="1" applyAlignment="1">
      <alignment horizontal="center"/>
    </xf>
    <xf numFmtId="2" fontId="56" fillId="0" borderId="0" xfId="100" applyNumberFormat="1" applyFont="1" applyFill="1" applyBorder="1" applyAlignment="1" applyProtection="1">
      <alignment horizontal="center"/>
    </xf>
    <xf numFmtId="44" fontId="31" fillId="0" borderId="0" xfId="100" applyFont="1" applyFill="1" applyBorder="1" applyAlignment="1">
      <alignment horizontal="center"/>
    </xf>
    <xf numFmtId="8" fontId="0" fillId="0" borderId="0" xfId="0" applyNumberFormat="1" applyBorder="1"/>
    <xf numFmtId="168" fontId="29" fillId="10" borderId="12" xfId="0" applyNumberFormat="1" applyFont="1" applyFill="1" applyBorder="1" applyAlignment="1">
      <alignment horizontal="center" vertical="top" wrapText="1"/>
    </xf>
    <xf numFmtId="44" fontId="31" fillId="0" borderId="0" xfId="100" applyFont="1" applyFill="1" applyBorder="1" applyAlignment="1" applyProtection="1">
      <alignment horizontal="center"/>
    </xf>
    <xf numFmtId="8" fontId="0" fillId="0" borderId="0" xfId="0" applyNumberFormat="1" applyBorder="1" applyAlignment="1">
      <alignment horizontal="center"/>
    </xf>
    <xf numFmtId="0" fontId="58" fillId="0" borderId="0" xfId="0" applyFont="1" applyFill="1"/>
    <xf numFmtId="44" fontId="56" fillId="0" borderId="0" xfId="100" applyFont="1" applyFill="1" applyBorder="1" applyAlignment="1" applyProtection="1">
      <alignment horizontal="center"/>
    </xf>
    <xf numFmtId="8" fontId="0" fillId="0" borderId="0" xfId="0" applyNumberFormat="1" applyProtection="1"/>
    <xf numFmtId="0" fontId="58" fillId="0" borderId="0" xfId="0" applyFont="1" applyFill="1" applyBorder="1"/>
    <xf numFmtId="8" fontId="58" fillId="0" borderId="0" xfId="0" applyNumberFormat="1" applyFont="1" applyFill="1" applyBorder="1"/>
    <xf numFmtId="0" fontId="23" fillId="3" borderId="0" xfId="99" applyFont="1" applyFill="1" applyBorder="1" applyAlignment="1" applyProtection="1">
      <alignment horizontal="center" vertical="center"/>
    </xf>
    <xf numFmtId="171" fontId="29" fillId="8" borderId="21" xfId="0" applyNumberFormat="1" applyFont="1" applyFill="1" applyBorder="1" applyAlignment="1">
      <alignment vertical="top"/>
    </xf>
    <xf numFmtId="43" fontId="29" fillId="8" borderId="21" xfId="0" applyNumberFormat="1" applyFont="1" applyFill="1" applyBorder="1" applyAlignment="1">
      <alignment vertical="top"/>
    </xf>
    <xf numFmtId="43" fontId="29" fillId="8" borderId="21" xfId="7" applyNumberFormat="1" applyFont="1" applyFill="1" applyBorder="1" applyAlignment="1">
      <alignment horizontal="left" vertical="top"/>
    </xf>
    <xf numFmtId="171" fontId="29" fillId="8" borderId="21" xfId="7" applyNumberFormat="1" applyFont="1" applyFill="1" applyBorder="1" applyAlignment="1">
      <alignment vertical="top" wrapText="1"/>
    </xf>
    <xf numFmtId="43" fontId="29" fillId="8" borderId="21" xfId="7" applyNumberFormat="1" applyFont="1" applyFill="1" applyBorder="1" applyAlignment="1">
      <alignment vertical="top" wrapText="1"/>
    </xf>
    <xf numFmtId="172" fontId="29" fillId="8" borderId="21" xfId="7" applyNumberFormat="1" applyFont="1" applyFill="1" applyBorder="1" applyAlignment="1">
      <alignment vertical="top" wrapText="1"/>
    </xf>
    <xf numFmtId="4" fontId="29" fillId="8" borderId="21" xfId="7" applyNumberFormat="1" applyFont="1" applyFill="1" applyBorder="1" applyAlignment="1">
      <alignment vertical="top" wrapText="1"/>
    </xf>
    <xf numFmtId="173" fontId="29" fillId="8" borderId="21" xfId="7" applyNumberFormat="1" applyFont="1" applyFill="1" applyBorder="1" applyAlignment="1">
      <alignment vertical="top" wrapText="1"/>
    </xf>
    <xf numFmtId="174" fontId="29" fillId="8" borderId="21" xfId="7" applyNumberFormat="1" applyFont="1" applyFill="1" applyBorder="1" applyAlignment="1">
      <alignment vertical="top" wrapText="1"/>
    </xf>
    <xf numFmtId="2" fontId="29" fillId="8" borderId="21" xfId="7" applyNumberFormat="1" applyFont="1" applyFill="1" applyBorder="1" applyAlignment="1">
      <alignment vertical="top" wrapText="1"/>
    </xf>
    <xf numFmtId="0" fontId="17" fillId="0" borderId="0" xfId="0" applyFont="1" applyAlignment="1">
      <alignment horizontal="left" vertical="center"/>
    </xf>
    <xf numFmtId="0" fontId="17" fillId="0" borderId="19" xfId="0" applyFont="1" applyBorder="1" applyAlignment="1"/>
    <xf numFmtId="0" fontId="17" fillId="0" borderId="20" xfId="0" applyFont="1" applyBorder="1" applyAlignment="1"/>
    <xf numFmtId="0" fontId="5" fillId="0" borderId="15" xfId="0" applyFont="1" applyBorder="1" applyAlignment="1"/>
    <xf numFmtId="0" fontId="5" fillId="0" borderId="0" xfId="0" applyFont="1" applyBorder="1" applyAlignment="1"/>
    <xf numFmtId="0" fontId="27" fillId="10" borderId="25" xfId="0" applyFont="1" applyFill="1" applyBorder="1" applyAlignment="1">
      <alignment horizontal="center" vertical="center" wrapText="1"/>
    </xf>
    <xf numFmtId="0" fontId="27" fillId="10" borderId="26"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5" xfId="8" applyFont="1" applyFill="1" applyBorder="1" applyAlignment="1">
      <alignment horizontal="center" vertical="center" wrapText="1"/>
    </xf>
    <xf numFmtId="0" fontId="27" fillId="10" borderId="26" xfId="8" applyFont="1" applyFill="1" applyBorder="1" applyAlignment="1">
      <alignment horizontal="center" vertical="center" wrapText="1"/>
    </xf>
    <xf numFmtId="0" fontId="27" fillId="10" borderId="22" xfId="8" applyFont="1" applyFill="1" applyBorder="1" applyAlignment="1">
      <alignment horizontal="center" vertical="center" wrapText="1"/>
    </xf>
    <xf numFmtId="0" fontId="5" fillId="6" borderId="2" xfId="0" applyFont="1" applyFill="1" applyBorder="1" applyAlignment="1" applyProtection="1">
      <alignment horizontal="center"/>
    </xf>
    <xf numFmtId="0" fontId="5" fillId="6" borderId="0" xfId="0" applyFont="1" applyFill="1" applyAlignment="1" applyProtection="1">
      <alignment horizontal="center"/>
    </xf>
    <xf numFmtId="0" fontId="5" fillId="6" borderId="3" xfId="0" applyFont="1" applyFill="1" applyBorder="1" applyAlignment="1" applyProtection="1">
      <alignment horizontal="center"/>
    </xf>
    <xf numFmtId="0" fontId="5" fillId="6" borderId="2" xfId="6" applyFont="1" applyFill="1" applyBorder="1" applyAlignment="1" applyProtection="1">
      <alignment horizontal="center"/>
    </xf>
    <xf numFmtId="0" fontId="5" fillId="6" borderId="0" xfId="6" applyFont="1" applyFill="1" applyAlignment="1" applyProtection="1">
      <alignment horizontal="center"/>
    </xf>
    <xf numFmtId="0" fontId="5" fillId="6" borderId="3" xfId="6" applyFont="1" applyFill="1" applyBorder="1" applyAlignment="1" applyProtection="1">
      <alignment horizontal="center"/>
    </xf>
    <xf numFmtId="0" fontId="5" fillId="6" borderId="0" xfId="0" applyFont="1" applyFill="1" applyAlignment="1" applyProtection="1">
      <alignment horizontal="center" vertical="center"/>
    </xf>
    <xf numFmtId="0" fontId="5" fillId="6" borderId="3" xfId="0" applyFont="1" applyFill="1" applyBorder="1" applyAlignment="1" applyProtection="1">
      <alignment horizontal="center" vertical="center"/>
    </xf>
  </cellXfs>
  <cellStyles count="117">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Bad 2" xfId="39"/>
    <cellStyle name="Bison" xfId="40"/>
    <cellStyle name="Calculation 2" xfId="41"/>
    <cellStyle name="Check Cell 2" xfId="42"/>
    <cellStyle name="Comma 2" xfId="43"/>
    <cellStyle name="Comma 2 2" xfId="44"/>
    <cellStyle name="Comma 2 3" xfId="81"/>
    <cellStyle name="Comma 2 4" xfId="82"/>
    <cellStyle name="Comma 3" xfId="45"/>
    <cellStyle name="Comma 4" xfId="46"/>
    <cellStyle name="Comma 5" xfId="47"/>
    <cellStyle name="Comma 6" xfId="104"/>
    <cellStyle name="Comma0" xfId="48"/>
    <cellStyle name="Comma0 2" xfId="49"/>
    <cellStyle name="Currency 2" xfId="7"/>
    <cellStyle name="Currency 2 2" xfId="50"/>
    <cellStyle name="Currency 2 3" xfId="12"/>
    <cellStyle name="Currency 3" xfId="51"/>
    <cellStyle name="Currency 4" xfId="52"/>
    <cellStyle name="Currency 5" xfId="53"/>
    <cellStyle name="Currency 6" xfId="100"/>
    <cellStyle name="Currency 7" xfId="109"/>
    <cellStyle name="Currency 8" xfId="105"/>
    <cellStyle name="Currency0" xfId="54"/>
    <cellStyle name="Currency0 2" xfId="55"/>
    <cellStyle name="Date" xfId="56"/>
    <cellStyle name="Date 2" xfId="57"/>
    <cellStyle name="Explanatory Text 2" xfId="58"/>
    <cellStyle name="Fixed" xfId="59"/>
    <cellStyle name="Fixed 2" xfId="60"/>
    <cellStyle name="Good 2" xfId="61"/>
    <cellStyle name="Heading 1 2" xfId="62"/>
    <cellStyle name="Heading 2 2" xfId="63"/>
    <cellStyle name="Heading 3 2" xfId="64"/>
    <cellStyle name="Heading 4 2" xfId="65"/>
    <cellStyle name="Hyperlink 2" xfId="66"/>
    <cellStyle name="Hyperlink 3" xfId="83"/>
    <cellStyle name="Hyperlink 4" xfId="84"/>
    <cellStyle name="Input 2" xfId="67"/>
    <cellStyle name="Linked Cell 2" xfId="68"/>
    <cellStyle name="Mike's" xfId="1"/>
    <cellStyle name="Mike's 2" xfId="85"/>
    <cellStyle name="mike's 3" xfId="10"/>
    <cellStyle name="mike's 4" xfId="101"/>
    <cellStyle name="mike's 5" xfId="115"/>
    <cellStyle name="mike's 6" xfId="116"/>
    <cellStyle name="mike's 7" xfId="114"/>
    <cellStyle name="Month" xfId="86"/>
    <cellStyle name="Neutral 2" xfId="69"/>
    <cellStyle name="Normal" xfId="0" builtinId="0"/>
    <cellStyle name="Normal 10" xfId="87"/>
    <cellStyle name="Normal 11" xfId="103"/>
    <cellStyle name="Normal 12" xfId="106"/>
    <cellStyle name="Normal 13" xfId="110"/>
    <cellStyle name="Normal 14" xfId="9"/>
    <cellStyle name="Normal 2" xfId="6"/>
    <cellStyle name="Normal 2 2" xfId="80"/>
    <cellStyle name="Normal 2 3" xfId="8"/>
    <cellStyle name="Normal 2 3 2" xfId="108"/>
    <cellStyle name="Normal 2 3 3" xfId="111"/>
    <cellStyle name="Normal 2 3 4" xfId="88"/>
    <cellStyle name="Normal 2 4" xfId="99"/>
    <cellStyle name="Normal 2 5" xfId="112"/>
    <cellStyle name="Normal 2 6" xfId="11"/>
    <cellStyle name="Normal 3" xfId="13"/>
    <cellStyle name="Normal 3 2" xfId="89"/>
    <cellStyle name="Normal 3 2 2" xfId="90"/>
    <cellStyle name="Normal 3 3" xfId="107"/>
    <cellStyle name="Normal 3 4" xfId="113"/>
    <cellStyle name="Normal 4" xfId="70"/>
    <cellStyle name="Normal 4 2" xfId="91"/>
    <cellStyle name="Normal 4 3" xfId="92"/>
    <cellStyle name="Normal 5" xfId="93"/>
    <cellStyle name="Normal 6" xfId="94"/>
    <cellStyle name="Normal 6 2" xfId="95"/>
    <cellStyle name="Normal 7" xfId="96"/>
    <cellStyle name="Normal 8" xfId="97"/>
    <cellStyle name="Normal 9" xfId="98"/>
    <cellStyle name="Normal_Black09" xfId="2"/>
    <cellStyle name="Normal_Brown09" xfId="3"/>
    <cellStyle name="Normal_DBrown09" xfId="4"/>
    <cellStyle name="Normal_Spec09" xfId="5"/>
    <cellStyle name="Note 2" xfId="71"/>
    <cellStyle name="Output 2" xfId="72"/>
    <cellStyle name="Percent 2" xfId="14"/>
    <cellStyle name="Percent 2 2" xfId="73"/>
    <cellStyle name="Percent 3" xfId="74"/>
    <cellStyle name="Percent 4" xfId="75"/>
    <cellStyle name="Percent 5" xfId="76"/>
    <cellStyle name="Percent 6" xfId="102"/>
    <cellStyle name="Title 2" xfId="77"/>
    <cellStyle name="Total 2" xfId="78"/>
    <cellStyle name="Warning Text 2" xfId="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45135</xdr:rowOff>
    </xdr:from>
    <xdr:to>
      <xdr:col>3</xdr:col>
      <xdr:colOff>104774</xdr:colOff>
      <xdr:row>4</xdr:row>
      <xdr:rowOff>7241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49" y="45135"/>
          <a:ext cx="1343025" cy="6098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5:L35"/>
  <sheetViews>
    <sheetView showGridLines="0" tabSelected="1" workbookViewId="0">
      <selection activeCell="P29" sqref="P29"/>
    </sheetView>
  </sheetViews>
  <sheetFormatPr defaultRowHeight="12.75" x14ac:dyDescent="0.2"/>
  <cols>
    <col min="11" max="11" width="10" customWidth="1"/>
  </cols>
  <sheetData>
    <row r="5" spans="2:11" ht="13.5" thickBot="1" x14ac:dyDescent="0.25">
      <c r="B5" s="25"/>
      <c r="C5" s="25"/>
      <c r="D5" s="25"/>
      <c r="E5" s="25"/>
      <c r="F5" s="25"/>
      <c r="G5" s="25"/>
      <c r="H5" s="25"/>
      <c r="I5" s="25"/>
      <c r="J5" s="25"/>
      <c r="K5" s="25"/>
    </row>
    <row r="6" spans="2:11" ht="18.75" thickTop="1" x14ac:dyDescent="0.25">
      <c r="B6" s="415" t="s">
        <v>240</v>
      </c>
      <c r="C6" s="416"/>
      <c r="D6" s="416"/>
      <c r="E6" s="416"/>
      <c r="F6" s="416"/>
      <c r="G6" s="416"/>
      <c r="H6" s="416"/>
      <c r="I6" s="416"/>
      <c r="J6" s="416"/>
      <c r="K6" s="26"/>
    </row>
    <row r="7" spans="2:11" x14ac:dyDescent="0.2">
      <c r="B7" s="417" t="s">
        <v>81</v>
      </c>
      <c r="C7" s="418"/>
      <c r="D7" s="418"/>
      <c r="E7" s="418"/>
      <c r="F7" s="418"/>
      <c r="G7" s="418"/>
      <c r="H7" s="418"/>
      <c r="I7" s="418"/>
      <c r="J7" s="418"/>
      <c r="K7" s="27"/>
    </row>
    <row r="8" spans="2:11" ht="15.75" x14ac:dyDescent="0.25">
      <c r="B8" s="28" t="s">
        <v>69</v>
      </c>
      <c r="C8" s="29"/>
      <c r="D8" s="29"/>
      <c r="E8" s="30"/>
      <c r="F8" s="30"/>
      <c r="G8" s="30"/>
      <c r="H8" s="30"/>
      <c r="I8" s="30"/>
      <c r="J8" s="30"/>
      <c r="K8" s="27"/>
    </row>
    <row r="9" spans="2:11" ht="15.75" x14ac:dyDescent="0.25">
      <c r="B9" s="28" t="s">
        <v>241</v>
      </c>
      <c r="C9" s="29"/>
      <c r="D9" s="29"/>
      <c r="E9" s="30"/>
      <c r="F9" s="30"/>
      <c r="G9" s="30"/>
      <c r="H9" s="30"/>
      <c r="I9" s="30"/>
      <c r="J9" s="30"/>
      <c r="K9" s="27"/>
    </row>
    <row r="10" spans="2:11" x14ac:dyDescent="0.2">
      <c r="B10" s="31"/>
      <c r="C10" s="30"/>
      <c r="D10" s="32"/>
      <c r="E10" s="30"/>
      <c r="F10" s="30"/>
      <c r="G10" s="30"/>
      <c r="H10" s="30"/>
      <c r="I10" s="30"/>
      <c r="J10" s="30"/>
      <c r="K10" s="27"/>
    </row>
    <row r="11" spans="2:11" x14ac:dyDescent="0.2">
      <c r="B11" s="33" t="s">
        <v>70</v>
      </c>
      <c r="C11" s="34"/>
      <c r="D11" s="34"/>
      <c r="E11" s="34"/>
      <c r="F11" s="34"/>
      <c r="G11" s="34"/>
      <c r="H11" s="34"/>
      <c r="I11" s="34"/>
      <c r="J11" s="34"/>
      <c r="K11" s="35"/>
    </row>
    <row r="12" spans="2:11" ht="14.25" x14ac:dyDescent="0.2">
      <c r="B12" s="36" t="s">
        <v>233</v>
      </c>
      <c r="C12" s="34"/>
      <c r="D12" s="34"/>
      <c r="E12" s="34"/>
      <c r="F12" s="34"/>
      <c r="G12" s="34"/>
      <c r="H12" s="34"/>
      <c r="I12" s="34"/>
      <c r="J12" s="34"/>
      <c r="K12" s="35"/>
    </row>
    <row r="13" spans="2:11" ht="14.25" x14ac:dyDescent="0.2">
      <c r="B13" s="36" t="s">
        <v>71</v>
      </c>
      <c r="C13" s="34"/>
      <c r="D13" s="34"/>
      <c r="E13" s="34"/>
      <c r="F13" s="34"/>
      <c r="G13" s="34"/>
      <c r="H13" s="34"/>
      <c r="I13" s="34"/>
      <c r="J13" s="34"/>
      <c r="K13" s="35"/>
    </row>
    <row r="14" spans="2:11" ht="14.25" x14ac:dyDescent="0.2">
      <c r="B14" s="36" t="s">
        <v>72</v>
      </c>
      <c r="C14" s="34"/>
      <c r="D14" s="34"/>
      <c r="E14" s="34"/>
      <c r="F14" s="34"/>
      <c r="G14" s="34"/>
      <c r="H14" s="34"/>
      <c r="I14" s="34"/>
      <c r="J14" s="34"/>
      <c r="K14" s="35"/>
    </row>
    <row r="15" spans="2:11" ht="14.25" x14ac:dyDescent="0.2">
      <c r="B15" s="36" t="s">
        <v>73</v>
      </c>
      <c r="C15" s="34"/>
      <c r="D15" s="34"/>
      <c r="E15" s="34"/>
      <c r="F15" s="34"/>
      <c r="G15" s="34"/>
      <c r="H15" s="34"/>
      <c r="I15" s="34"/>
      <c r="J15" s="34"/>
      <c r="K15" s="35"/>
    </row>
    <row r="16" spans="2:11" ht="14.25" x14ac:dyDescent="0.2">
      <c r="B16" s="36" t="s">
        <v>74</v>
      </c>
      <c r="C16" s="34"/>
      <c r="D16" s="34"/>
      <c r="E16" s="34"/>
      <c r="F16" s="34"/>
      <c r="G16" s="34"/>
      <c r="H16" s="34"/>
      <c r="I16" s="34"/>
      <c r="J16" s="34"/>
      <c r="K16" s="35"/>
    </row>
    <row r="17" spans="1:12" ht="14.25" x14ac:dyDescent="0.2">
      <c r="B17" s="36" t="s">
        <v>75</v>
      </c>
      <c r="C17" s="34"/>
      <c r="D17" s="34"/>
      <c r="E17" s="34"/>
      <c r="F17" s="34"/>
      <c r="G17" s="34"/>
      <c r="H17" s="34"/>
      <c r="I17" s="34"/>
      <c r="J17" s="34"/>
      <c r="K17" s="35"/>
    </row>
    <row r="18" spans="1:12" ht="14.25" x14ac:dyDescent="0.2">
      <c r="B18" s="36" t="s">
        <v>76</v>
      </c>
      <c r="C18" s="34"/>
      <c r="D18" s="34"/>
      <c r="E18" s="34"/>
      <c r="F18" s="34"/>
      <c r="G18" s="34"/>
      <c r="H18" s="34"/>
      <c r="I18" s="34"/>
      <c r="J18" s="34"/>
      <c r="K18" s="35"/>
    </row>
    <row r="19" spans="1:12" x14ac:dyDescent="0.2">
      <c r="B19" s="37"/>
      <c r="C19" s="34"/>
      <c r="D19" s="34"/>
      <c r="E19" s="34"/>
      <c r="F19" s="34"/>
      <c r="G19" s="34"/>
      <c r="H19" s="34"/>
      <c r="I19" s="34"/>
      <c r="J19" s="34"/>
      <c r="K19" s="35"/>
    </row>
    <row r="20" spans="1:12" x14ac:dyDescent="0.2">
      <c r="B20" s="33" t="s">
        <v>77</v>
      </c>
      <c r="C20" s="34"/>
      <c r="D20" s="34"/>
      <c r="E20" s="34"/>
      <c r="F20" s="34"/>
      <c r="G20" s="34"/>
      <c r="H20" s="34"/>
      <c r="I20" s="34"/>
      <c r="J20" s="34"/>
      <c r="K20" s="35"/>
    </row>
    <row r="21" spans="1:12" ht="14.25" x14ac:dyDescent="0.2">
      <c r="B21" s="36" t="s">
        <v>78</v>
      </c>
      <c r="C21" s="34"/>
      <c r="D21" s="34"/>
      <c r="E21" s="34"/>
      <c r="F21" s="34"/>
      <c r="G21" s="34"/>
      <c r="H21" s="34"/>
      <c r="I21" s="34"/>
      <c r="J21" s="34"/>
      <c r="K21" s="35"/>
    </row>
    <row r="22" spans="1:12" ht="14.25" x14ac:dyDescent="0.2">
      <c r="B22" s="36" t="s">
        <v>79</v>
      </c>
      <c r="C22" s="34"/>
      <c r="D22" s="34"/>
      <c r="E22" s="34"/>
      <c r="F22" s="34"/>
      <c r="G22" s="34"/>
      <c r="H22" s="34"/>
      <c r="I22" s="34"/>
      <c r="J22" s="34"/>
      <c r="K22" s="35"/>
    </row>
    <row r="23" spans="1:12" ht="14.25" x14ac:dyDescent="0.2">
      <c r="B23" s="36" t="s">
        <v>80</v>
      </c>
      <c r="C23" s="34"/>
      <c r="D23" s="34"/>
      <c r="E23" s="34"/>
      <c r="F23" s="34"/>
      <c r="G23" s="34"/>
      <c r="H23" s="34"/>
      <c r="I23" s="34"/>
      <c r="J23" s="34"/>
      <c r="K23" s="35"/>
    </row>
    <row r="24" spans="1:12" ht="13.5" thickBot="1" x14ac:dyDescent="0.25">
      <c r="B24" s="38"/>
      <c r="C24" s="39"/>
      <c r="D24" s="39"/>
      <c r="E24" s="39"/>
      <c r="F24" s="39"/>
      <c r="G24" s="39"/>
      <c r="H24" s="39"/>
      <c r="I24" s="39"/>
      <c r="J24" s="39"/>
      <c r="K24" s="40"/>
    </row>
    <row r="25" spans="1:12" ht="13.5" thickTop="1" x14ac:dyDescent="0.2">
      <c r="B25" s="41"/>
      <c r="C25" s="41"/>
      <c r="D25" s="41"/>
      <c r="E25" s="41"/>
      <c r="F25" s="41"/>
      <c r="G25" s="41"/>
      <c r="H25" s="41"/>
      <c r="I25" s="41"/>
      <c r="J25" s="41"/>
      <c r="K25" s="41"/>
    </row>
    <row r="26" spans="1:12" x14ac:dyDescent="0.2">
      <c r="B26" s="41"/>
      <c r="C26" s="41"/>
      <c r="D26" s="41"/>
      <c r="E26" s="41"/>
      <c r="F26" s="41"/>
      <c r="G26" s="41"/>
      <c r="H26" s="41"/>
      <c r="I26" s="41"/>
      <c r="J26" s="41"/>
      <c r="K26" s="41"/>
    </row>
    <row r="27" spans="1:12" x14ac:dyDescent="0.2">
      <c r="A27" s="25"/>
      <c r="B27" s="25"/>
      <c r="C27" s="25"/>
      <c r="D27" s="25"/>
      <c r="E27" s="25"/>
      <c r="F27" s="25"/>
      <c r="G27" s="25"/>
      <c r="H27" s="25"/>
      <c r="I27" s="25"/>
      <c r="J27" s="25"/>
      <c r="K27" s="25"/>
      <c r="L27" s="25"/>
    </row>
    <row r="28" spans="1:12" x14ac:dyDescent="0.2">
      <c r="A28" s="25"/>
      <c r="B28" s="25"/>
      <c r="C28" s="25"/>
      <c r="D28" s="25"/>
      <c r="E28" s="25"/>
      <c r="F28" s="25"/>
      <c r="G28" s="25"/>
      <c r="H28" s="25"/>
      <c r="I28" s="25"/>
      <c r="J28" s="25"/>
      <c r="K28" s="25"/>
      <c r="L28" s="25"/>
    </row>
    <row r="29" spans="1:12" x14ac:dyDescent="0.2">
      <c r="A29" s="25"/>
      <c r="B29" s="25"/>
      <c r="C29" s="25"/>
      <c r="D29" s="25"/>
      <c r="E29" s="25"/>
      <c r="F29" s="25"/>
      <c r="G29" s="25"/>
      <c r="H29" s="25"/>
      <c r="I29" s="25"/>
      <c r="J29" s="25"/>
      <c r="K29" s="25"/>
      <c r="L29" s="25"/>
    </row>
    <row r="30" spans="1:12" x14ac:dyDescent="0.2">
      <c r="A30" s="25"/>
      <c r="B30" s="25"/>
      <c r="C30" s="25"/>
      <c r="D30" s="25"/>
      <c r="E30" s="25"/>
      <c r="F30" s="25"/>
      <c r="G30" s="25"/>
      <c r="H30" s="25"/>
      <c r="I30" s="25"/>
      <c r="J30" s="25"/>
      <c r="K30" s="25"/>
      <c r="L30" s="25"/>
    </row>
    <row r="31" spans="1:12" x14ac:dyDescent="0.2">
      <c r="A31" s="25"/>
      <c r="B31" s="25"/>
      <c r="C31" s="25"/>
      <c r="D31" s="25"/>
      <c r="E31" s="25"/>
      <c r="F31" s="25"/>
      <c r="G31" s="25"/>
      <c r="H31" s="25"/>
      <c r="I31" s="25"/>
      <c r="J31" s="25"/>
      <c r="K31" s="25"/>
      <c r="L31" s="25"/>
    </row>
    <row r="32" spans="1:12" x14ac:dyDescent="0.2">
      <c r="A32" s="25"/>
      <c r="B32" s="25"/>
      <c r="C32" s="25"/>
      <c r="D32" s="25"/>
      <c r="E32" s="25"/>
      <c r="F32" s="25"/>
      <c r="G32" s="25"/>
      <c r="H32" s="25"/>
      <c r="I32" s="25"/>
      <c r="J32" s="25"/>
      <c r="K32" s="25"/>
      <c r="L32" s="25"/>
    </row>
    <row r="33" spans="1:12" x14ac:dyDescent="0.2">
      <c r="A33" s="25"/>
      <c r="B33" s="25"/>
      <c r="C33" s="25"/>
      <c r="D33" s="25"/>
      <c r="E33" s="25"/>
      <c r="F33" s="25"/>
      <c r="G33" s="25"/>
      <c r="H33" s="25"/>
      <c r="I33" s="25"/>
      <c r="J33" s="25"/>
      <c r="K33" s="25"/>
      <c r="L33" s="25"/>
    </row>
    <row r="34" spans="1:12" x14ac:dyDescent="0.2">
      <c r="A34" s="25"/>
      <c r="B34" s="25"/>
      <c r="C34" s="25"/>
      <c r="D34" s="25"/>
      <c r="E34" s="25"/>
      <c r="F34" s="25"/>
      <c r="G34" s="25"/>
      <c r="H34" s="25"/>
      <c r="I34" s="25"/>
      <c r="J34" s="25"/>
      <c r="K34" s="25"/>
      <c r="L34" s="25"/>
    </row>
    <row r="35" spans="1:12" x14ac:dyDescent="0.2">
      <c r="A35" s="25"/>
      <c r="B35" s="25"/>
      <c r="C35" s="25"/>
      <c r="D35" s="25"/>
      <c r="E35" s="25"/>
      <c r="F35" s="25"/>
      <c r="G35" s="25"/>
      <c r="H35" s="25"/>
      <c r="I35" s="25"/>
      <c r="J35" s="25"/>
      <c r="K35" s="25"/>
      <c r="L35" s="25"/>
    </row>
  </sheetData>
  <mergeCells count="2">
    <mergeCell ref="B6:J6"/>
    <mergeCell ref="B7:J7"/>
  </mergeCells>
  <phoneticPr fontId="9" type="noConversion"/>
  <pageMargins left="0.75" right="0.75" top="1" bottom="1" header="0.5" footer="0.5"/>
  <pageSetup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2"/>
  <sheetViews>
    <sheetView workbookViewId="0">
      <selection activeCell="B3" sqref="B3"/>
    </sheetView>
  </sheetViews>
  <sheetFormatPr defaultRowHeight="33.75" customHeight="1" x14ac:dyDescent="0.2"/>
  <cols>
    <col min="1" max="1" width="6.7109375" style="273" customWidth="1"/>
    <col min="2" max="2" width="133.140625" style="273" customWidth="1"/>
    <col min="3" max="3" width="5.28515625" style="273" customWidth="1"/>
    <col min="4" max="16384" width="9.140625" style="273"/>
  </cols>
  <sheetData>
    <row r="1" spans="2:2" ht="40.5" customHeight="1" x14ac:dyDescent="0.2">
      <c r="B1" s="414">
        <v>2018</v>
      </c>
    </row>
    <row r="2" spans="2:2" ht="33.75" customHeight="1" x14ac:dyDescent="0.2">
      <c r="B2" s="272" t="s">
        <v>90</v>
      </c>
    </row>
    <row r="3" spans="2:2" ht="18" customHeight="1" x14ac:dyDescent="0.2"/>
    <row r="4" spans="2:2" ht="60.75" customHeight="1" x14ac:dyDescent="0.2">
      <c r="B4" s="297" t="s">
        <v>242</v>
      </c>
    </row>
    <row r="5" spans="2:2" ht="69.75" customHeight="1" x14ac:dyDescent="0.2">
      <c r="B5" s="274" t="s">
        <v>243</v>
      </c>
    </row>
    <row r="6" spans="2:2" ht="78" customHeight="1" x14ac:dyDescent="0.2">
      <c r="B6" s="296" t="s">
        <v>244</v>
      </c>
    </row>
    <row r="7" spans="2:2" ht="40.5" customHeight="1" x14ac:dyDescent="0.2">
      <c r="B7" s="274" t="s">
        <v>214</v>
      </c>
    </row>
    <row r="8" spans="2:2" ht="88.5" customHeight="1" x14ac:dyDescent="0.2">
      <c r="B8" s="297" t="s">
        <v>245</v>
      </c>
    </row>
    <row r="9" spans="2:2" ht="108.75" customHeight="1" x14ac:dyDescent="0.2">
      <c r="B9" s="274" t="s">
        <v>246</v>
      </c>
    </row>
    <row r="10" spans="2:2" ht="57" customHeight="1" x14ac:dyDescent="0.2">
      <c r="B10" s="297" t="s">
        <v>247</v>
      </c>
    </row>
    <row r="11" spans="2:2" ht="51" customHeight="1" x14ac:dyDescent="0.2">
      <c r="B11" s="274" t="s">
        <v>248</v>
      </c>
    </row>
    <row r="12" spans="2:2" ht="44.25" customHeight="1" x14ac:dyDescent="0.2">
      <c r="B12" s="297" t="s">
        <v>249</v>
      </c>
    </row>
    <row r="13" spans="2:2" ht="33.75" customHeight="1" x14ac:dyDescent="0.2">
      <c r="B13" s="274" t="s">
        <v>215</v>
      </c>
    </row>
    <row r="14" spans="2:2" ht="39.75" customHeight="1" x14ac:dyDescent="0.2">
      <c r="B14" s="297" t="s">
        <v>250</v>
      </c>
    </row>
    <row r="15" spans="2:2" ht="33.75" customHeight="1" x14ac:dyDescent="0.2">
      <c r="B15" s="274" t="s">
        <v>216</v>
      </c>
    </row>
    <row r="16" spans="2:2" ht="33.75" customHeight="1" x14ac:dyDescent="0.2">
      <c r="B16" s="297" t="s">
        <v>217</v>
      </c>
    </row>
    <row r="17" spans="2:2" ht="33.75" customHeight="1" x14ac:dyDescent="0.2">
      <c r="B17" s="274" t="s">
        <v>218</v>
      </c>
    </row>
    <row r="18" spans="2:2" ht="45.75" customHeight="1" x14ac:dyDescent="0.2">
      <c r="B18" s="297" t="s">
        <v>219</v>
      </c>
    </row>
    <row r="19" spans="2:2" ht="75.75" customHeight="1" x14ac:dyDescent="0.2">
      <c r="B19" s="274" t="s">
        <v>251</v>
      </c>
    </row>
    <row r="20" spans="2:2" ht="45.75" customHeight="1" x14ac:dyDescent="0.2">
      <c r="B20" s="297" t="s">
        <v>252</v>
      </c>
    </row>
    <row r="21" spans="2:2" ht="68.25" customHeight="1" x14ac:dyDescent="0.2">
      <c r="B21" s="274" t="s">
        <v>253</v>
      </c>
    </row>
    <row r="22" spans="2:2" ht="33.75" customHeight="1" x14ac:dyDescent="0.2">
      <c r="B22" s="365" t="s">
        <v>220</v>
      </c>
    </row>
  </sheetData>
  <pageMargins left="0.25" right="0.25"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topLeftCell="B13" zoomScaleNormal="100" workbookViewId="0">
      <selection activeCell="S32" sqref="S32"/>
    </sheetView>
  </sheetViews>
  <sheetFormatPr defaultRowHeight="12.75" x14ac:dyDescent="0.2"/>
  <cols>
    <col min="1" max="1" width="3.42578125" style="271" customWidth="1"/>
    <col min="2" max="2" width="13.28515625" style="271" customWidth="1"/>
    <col min="3" max="3" width="10.140625" style="271" customWidth="1"/>
    <col min="4" max="4" width="10.5703125" style="271" customWidth="1"/>
    <col min="5" max="5" width="9.140625" style="271"/>
    <col min="6" max="6" width="4.28515625" style="271" customWidth="1"/>
    <col min="7" max="7" width="14.140625" style="271" customWidth="1"/>
    <col min="8" max="8" width="10.140625" style="271" customWidth="1"/>
    <col min="9" max="9" width="12.85546875" style="271" customWidth="1"/>
    <col min="10" max="10" width="9.140625" style="271"/>
    <col min="11" max="11" width="4.28515625" style="271" customWidth="1"/>
    <col min="12" max="12" width="15.42578125" style="271" customWidth="1"/>
    <col min="13" max="13" width="11.28515625" style="271" customWidth="1"/>
    <col min="14" max="14" width="13.28515625" style="271" customWidth="1"/>
    <col min="15" max="15" width="9.140625" style="271"/>
    <col min="16" max="16" width="4.28515625" style="271" customWidth="1"/>
    <col min="17" max="17" width="16.140625" style="271" customWidth="1"/>
    <col min="18" max="18" width="9.5703125" style="271" bestFit="1" customWidth="1"/>
    <col min="19" max="19" width="10.5703125" style="271" customWidth="1"/>
    <col min="20" max="20" width="9.42578125" style="271" customWidth="1"/>
    <col min="21" max="21" width="4.5703125" style="271" customWidth="1"/>
    <col min="22" max="16384" width="9.140625" style="271"/>
  </cols>
  <sheetData>
    <row r="1" spans="1:21" ht="15.75" x14ac:dyDescent="0.25">
      <c r="A1" s="278"/>
      <c r="B1" s="278"/>
      <c r="C1" s="278"/>
      <c r="D1" s="278"/>
      <c r="E1" s="278"/>
      <c r="F1" s="278"/>
      <c r="G1" s="278"/>
      <c r="H1" s="278"/>
      <c r="I1" s="278"/>
      <c r="J1" s="278"/>
      <c r="K1" s="278"/>
      <c r="L1" s="278"/>
      <c r="M1" s="278"/>
      <c r="N1" s="278"/>
      <c r="O1" s="278"/>
      <c r="P1" s="278"/>
      <c r="Q1" s="278"/>
      <c r="R1" s="278"/>
      <c r="S1" s="278"/>
      <c r="T1" s="278"/>
      <c r="U1" s="278"/>
    </row>
    <row r="2" spans="1:21" ht="15.75" x14ac:dyDescent="0.25">
      <c r="A2" s="278"/>
      <c r="B2" s="278"/>
      <c r="C2" s="278"/>
      <c r="D2" s="278"/>
      <c r="E2" s="278"/>
      <c r="F2" s="278"/>
      <c r="G2" s="278"/>
      <c r="H2" s="278"/>
      <c r="I2" s="278"/>
      <c r="J2" s="278"/>
      <c r="K2" s="278"/>
      <c r="L2" s="278"/>
      <c r="M2" s="278"/>
      <c r="N2" s="278"/>
      <c r="O2" s="278"/>
      <c r="P2" s="278"/>
      <c r="Q2" s="278"/>
      <c r="R2" s="278"/>
      <c r="S2" s="278"/>
      <c r="T2" s="278"/>
      <c r="U2" s="278"/>
    </row>
    <row r="3" spans="1:21" ht="15.75" x14ac:dyDescent="0.25">
      <c r="A3" s="278"/>
      <c r="B3" s="275" t="s">
        <v>91</v>
      </c>
      <c r="C3" s="275"/>
      <c r="D3" s="275"/>
      <c r="E3" s="278"/>
      <c r="F3" s="278"/>
      <c r="G3" s="275" t="s">
        <v>107</v>
      </c>
      <c r="H3" s="275"/>
      <c r="I3" s="275"/>
      <c r="J3" s="278"/>
      <c r="K3" s="278"/>
      <c r="L3" s="275" t="s">
        <v>108</v>
      </c>
      <c r="M3" s="275"/>
      <c r="N3" s="275"/>
      <c r="O3" s="278"/>
      <c r="P3" s="278"/>
      <c r="Q3" s="275" t="s">
        <v>109</v>
      </c>
      <c r="R3" s="275"/>
      <c r="S3" s="275"/>
      <c r="T3" s="275"/>
      <c r="U3" s="278"/>
    </row>
    <row r="4" spans="1:21" ht="15.75" x14ac:dyDescent="0.25">
      <c r="A4" s="278"/>
      <c r="B4" s="278"/>
      <c r="C4" s="278"/>
      <c r="D4" s="278"/>
      <c r="E4" s="278"/>
      <c r="F4" s="278"/>
      <c r="G4" s="278"/>
      <c r="H4" s="278"/>
      <c r="I4" s="278"/>
      <c r="J4" s="278"/>
      <c r="K4" s="278"/>
      <c r="L4" s="278"/>
      <c r="M4" s="278"/>
      <c r="N4" s="278"/>
      <c r="O4" s="278"/>
      <c r="P4" s="278"/>
      <c r="Q4" s="278"/>
      <c r="R4" s="278"/>
      <c r="S4" s="278"/>
      <c r="T4" s="278"/>
      <c r="U4" s="278"/>
    </row>
    <row r="5" spans="1:21" ht="15.75" x14ac:dyDescent="0.25">
      <c r="A5" s="278"/>
      <c r="B5" s="281" t="s">
        <v>92</v>
      </c>
      <c r="C5" s="278"/>
      <c r="D5" s="278"/>
      <c r="E5" s="278"/>
      <c r="F5" s="278"/>
      <c r="G5" s="281" t="s">
        <v>92</v>
      </c>
      <c r="H5" s="278"/>
      <c r="I5" s="278"/>
      <c r="J5" s="278"/>
      <c r="K5" s="278"/>
      <c r="L5" s="281" t="s">
        <v>92</v>
      </c>
      <c r="M5" s="278"/>
      <c r="N5" s="278"/>
      <c r="O5" s="278"/>
      <c r="P5" s="278"/>
      <c r="Q5" s="281" t="s">
        <v>110</v>
      </c>
      <c r="R5" s="278"/>
      <c r="S5" s="278"/>
      <c r="T5" s="278"/>
      <c r="U5" s="278"/>
    </row>
    <row r="6" spans="1:21" ht="16.5" thickBot="1" x14ac:dyDescent="0.3">
      <c r="A6" s="278"/>
      <c r="B6" s="278"/>
      <c r="C6" s="278"/>
      <c r="D6" s="278"/>
      <c r="E6" s="278"/>
      <c r="F6" s="278"/>
      <c r="G6" s="278"/>
      <c r="H6" s="278"/>
      <c r="I6" s="278"/>
      <c r="J6" s="278"/>
      <c r="K6" s="278"/>
      <c r="L6" s="278"/>
      <c r="M6" s="278"/>
      <c r="N6" s="278"/>
      <c r="O6" s="278"/>
      <c r="P6" s="278"/>
      <c r="Q6" s="278"/>
      <c r="R6" s="278"/>
      <c r="S6" s="278"/>
      <c r="T6" s="278"/>
      <c r="U6" s="278"/>
    </row>
    <row r="7" spans="1:21" ht="16.5" thickBot="1" x14ac:dyDescent="0.3">
      <c r="A7" s="278"/>
      <c r="B7" s="279" t="s">
        <v>0</v>
      </c>
      <c r="C7" s="279" t="s">
        <v>93</v>
      </c>
      <c r="D7" s="279" t="s">
        <v>94</v>
      </c>
      <c r="E7" s="278"/>
      <c r="F7" s="278"/>
      <c r="G7" s="279" t="s">
        <v>0</v>
      </c>
      <c r="H7" s="280" t="s">
        <v>93</v>
      </c>
      <c r="I7" s="280" t="s">
        <v>94</v>
      </c>
      <c r="J7" s="278"/>
      <c r="K7" s="278"/>
      <c r="L7" s="279" t="s">
        <v>0</v>
      </c>
      <c r="M7" s="279" t="s">
        <v>93</v>
      </c>
      <c r="N7" s="279" t="s">
        <v>94</v>
      </c>
      <c r="O7" s="278"/>
      <c r="P7" s="278"/>
      <c r="Q7" s="279"/>
      <c r="R7" s="279" t="s">
        <v>111</v>
      </c>
      <c r="S7" s="279" t="s">
        <v>93</v>
      </c>
      <c r="T7" s="279" t="s">
        <v>94</v>
      </c>
      <c r="U7" s="278"/>
    </row>
    <row r="8" spans="1:21" ht="16.5" thickBot="1" x14ac:dyDescent="0.3">
      <c r="A8" s="278"/>
      <c r="B8" s="287" t="s">
        <v>143</v>
      </c>
      <c r="C8" s="287" t="s">
        <v>156</v>
      </c>
      <c r="D8" s="404">
        <v>0.217</v>
      </c>
      <c r="E8" s="278"/>
      <c r="F8" s="278"/>
      <c r="G8" s="276" t="s">
        <v>143</v>
      </c>
      <c r="H8" s="276" t="s">
        <v>119</v>
      </c>
      <c r="I8" s="407">
        <v>0.217</v>
      </c>
      <c r="J8" s="278"/>
      <c r="K8" s="278"/>
      <c r="L8" s="276" t="s">
        <v>143</v>
      </c>
      <c r="M8" s="276" t="s">
        <v>174</v>
      </c>
      <c r="N8" s="407">
        <v>0.217</v>
      </c>
      <c r="O8" s="278"/>
      <c r="P8" s="278"/>
      <c r="Q8" s="276" t="s">
        <v>113</v>
      </c>
      <c r="R8" s="276" t="s">
        <v>47</v>
      </c>
      <c r="S8" s="276" t="s">
        <v>182</v>
      </c>
      <c r="T8" s="413">
        <v>4</v>
      </c>
      <c r="U8" s="278"/>
    </row>
    <row r="9" spans="1:21" ht="30.75" thickBot="1" x14ac:dyDescent="0.3">
      <c r="A9" s="278"/>
      <c r="B9" s="287" t="s">
        <v>144</v>
      </c>
      <c r="C9" s="287" t="s">
        <v>157</v>
      </c>
      <c r="D9" s="404">
        <v>0.25</v>
      </c>
      <c r="E9" s="278"/>
      <c r="F9" s="278"/>
      <c r="G9" s="276" t="s">
        <v>144</v>
      </c>
      <c r="H9" s="276" t="s">
        <v>167</v>
      </c>
      <c r="I9" s="407">
        <v>0.25</v>
      </c>
      <c r="J9" s="278"/>
      <c r="K9" s="278"/>
      <c r="L9" s="276" t="s">
        <v>145</v>
      </c>
      <c r="M9" s="276" t="s">
        <v>175</v>
      </c>
      <c r="N9" s="407">
        <v>0.223</v>
      </c>
      <c r="O9" s="278"/>
      <c r="P9" s="278"/>
      <c r="Q9" s="276" t="s">
        <v>114</v>
      </c>
      <c r="R9" s="276" t="s">
        <v>112</v>
      </c>
      <c r="S9" s="276" t="s">
        <v>172</v>
      </c>
      <c r="T9" s="413">
        <v>0.5</v>
      </c>
      <c r="U9" s="278"/>
    </row>
    <row r="10" spans="1:21" ht="16.5" thickBot="1" x14ac:dyDescent="0.3">
      <c r="A10" s="278"/>
      <c r="B10" s="287" t="s">
        <v>145</v>
      </c>
      <c r="C10" s="287" t="s">
        <v>158</v>
      </c>
      <c r="D10" s="404">
        <v>0.223</v>
      </c>
      <c r="E10" s="278"/>
      <c r="F10" s="278"/>
      <c r="G10" s="276" t="s">
        <v>145</v>
      </c>
      <c r="H10" s="276" t="s">
        <v>168</v>
      </c>
      <c r="I10" s="407">
        <v>0.223</v>
      </c>
      <c r="J10" s="278"/>
      <c r="K10" s="278"/>
      <c r="L10" s="276" t="s">
        <v>128</v>
      </c>
      <c r="M10" s="276" t="s">
        <v>176</v>
      </c>
      <c r="N10" s="407">
        <v>0.2</v>
      </c>
      <c r="O10" s="278"/>
      <c r="P10" s="278"/>
      <c r="Q10" s="276" t="s">
        <v>115</v>
      </c>
      <c r="R10" s="276" t="s">
        <v>116</v>
      </c>
      <c r="S10" s="276" t="s">
        <v>183</v>
      </c>
      <c r="T10" s="413">
        <v>1.25</v>
      </c>
      <c r="U10" s="278"/>
    </row>
    <row r="11" spans="1:21" ht="16.5" thickBot="1" x14ac:dyDescent="0.3">
      <c r="A11" s="278"/>
      <c r="B11" s="287" t="s">
        <v>128</v>
      </c>
      <c r="C11" s="287" t="s">
        <v>159</v>
      </c>
      <c r="D11" s="404">
        <v>0.2</v>
      </c>
      <c r="E11" s="278"/>
      <c r="F11" s="278"/>
      <c r="G11" s="276" t="s">
        <v>128</v>
      </c>
      <c r="H11" s="276" t="s">
        <v>168</v>
      </c>
      <c r="I11" s="407">
        <v>0.2</v>
      </c>
      <c r="J11" s="278"/>
      <c r="K11" s="278"/>
      <c r="L11" s="276" t="s">
        <v>95</v>
      </c>
      <c r="M11" s="276" t="s">
        <v>173</v>
      </c>
      <c r="N11" s="407">
        <v>0.219</v>
      </c>
      <c r="O11" s="278"/>
      <c r="P11" s="278"/>
      <c r="Q11" s="276" t="s">
        <v>118</v>
      </c>
      <c r="R11" s="276" t="s">
        <v>47</v>
      </c>
      <c r="S11" s="276" t="s">
        <v>184</v>
      </c>
      <c r="T11" s="413">
        <v>0.8</v>
      </c>
      <c r="U11" s="278"/>
    </row>
    <row r="12" spans="1:21" ht="30.75" thickBot="1" x14ac:dyDescent="0.3">
      <c r="A12" s="278"/>
      <c r="B12" s="287" t="s">
        <v>95</v>
      </c>
      <c r="C12" s="287" t="s">
        <v>160</v>
      </c>
      <c r="D12" s="404">
        <v>0.219</v>
      </c>
      <c r="E12" s="278"/>
      <c r="F12" s="278"/>
      <c r="G12" s="276" t="s">
        <v>95</v>
      </c>
      <c r="H12" s="276" t="s">
        <v>167</v>
      </c>
      <c r="I12" s="407">
        <v>0.219</v>
      </c>
      <c r="J12" s="278"/>
      <c r="K12" s="278"/>
      <c r="L12" s="276" t="s">
        <v>96</v>
      </c>
      <c r="M12" s="276" t="s">
        <v>122</v>
      </c>
      <c r="N12" s="407">
        <v>0.17199999999999999</v>
      </c>
      <c r="O12" s="278"/>
      <c r="P12" s="278"/>
      <c r="Q12" s="276" t="s">
        <v>120</v>
      </c>
      <c r="R12" s="276" t="s">
        <v>47</v>
      </c>
      <c r="S12" s="276" t="s">
        <v>185</v>
      </c>
      <c r="T12" s="413">
        <v>0.85</v>
      </c>
      <c r="U12" s="278"/>
    </row>
    <row r="13" spans="1:21" ht="30.75" thickBot="1" x14ac:dyDescent="0.3">
      <c r="A13" s="278"/>
      <c r="B13" s="287" t="s">
        <v>96</v>
      </c>
      <c r="C13" s="287" t="s">
        <v>161</v>
      </c>
      <c r="D13" s="404">
        <v>0.17199999999999999</v>
      </c>
      <c r="E13" s="278"/>
      <c r="F13" s="278"/>
      <c r="G13" s="276" t="s">
        <v>96</v>
      </c>
      <c r="H13" s="276" t="s">
        <v>169</v>
      </c>
      <c r="I13" s="407">
        <v>0.17199999999999999</v>
      </c>
      <c r="J13" s="278"/>
      <c r="K13" s="278"/>
      <c r="L13" s="276" t="s">
        <v>30</v>
      </c>
      <c r="M13" s="276" t="s">
        <v>173</v>
      </c>
      <c r="N13" s="407">
        <v>0.21299999999999999</v>
      </c>
      <c r="O13" s="278"/>
      <c r="P13" s="278"/>
      <c r="Q13" s="276" t="s">
        <v>121</v>
      </c>
      <c r="R13" s="276" t="s">
        <v>47</v>
      </c>
      <c r="S13" s="276" t="s">
        <v>186</v>
      </c>
      <c r="T13" s="413">
        <v>0.85</v>
      </c>
      <c r="U13" s="278"/>
    </row>
    <row r="14" spans="1:21" ht="30.75" thickBot="1" x14ac:dyDescent="0.3">
      <c r="A14" s="278"/>
      <c r="B14" s="287" t="s">
        <v>30</v>
      </c>
      <c r="C14" s="287" t="s">
        <v>161</v>
      </c>
      <c r="D14" s="404">
        <v>0.21299999999999999</v>
      </c>
      <c r="E14" s="278"/>
      <c r="F14" s="278"/>
      <c r="G14" s="276" t="s">
        <v>30</v>
      </c>
      <c r="H14" s="276" t="s">
        <v>122</v>
      </c>
      <c r="I14" s="407">
        <v>0.21299999999999999</v>
      </c>
      <c r="J14" s="278"/>
      <c r="K14" s="278"/>
      <c r="L14" s="276" t="s">
        <v>155</v>
      </c>
      <c r="M14" s="282" t="s">
        <v>231</v>
      </c>
      <c r="N14" s="407">
        <v>3.0000000000000001E-3</v>
      </c>
      <c r="O14" s="278"/>
      <c r="P14" s="278"/>
      <c r="Q14" s="276" t="s">
        <v>50</v>
      </c>
      <c r="R14" s="276" t="s">
        <v>112</v>
      </c>
      <c r="S14" s="276" t="s">
        <v>123</v>
      </c>
      <c r="T14" s="413">
        <v>0.55000000000000004</v>
      </c>
      <c r="U14" s="278"/>
    </row>
    <row r="15" spans="1:21" ht="30.75" thickBot="1" x14ac:dyDescent="0.3">
      <c r="A15" s="278"/>
      <c r="B15" s="287" t="s">
        <v>155</v>
      </c>
      <c r="C15" s="288" t="s">
        <v>230</v>
      </c>
      <c r="D15" s="404">
        <v>3.0000000000000001E-3</v>
      </c>
      <c r="E15" s="278"/>
      <c r="F15" s="278"/>
      <c r="G15" s="276" t="s">
        <v>155</v>
      </c>
      <c r="H15" s="282" t="s">
        <v>231</v>
      </c>
      <c r="I15" s="407">
        <v>3.0000000000000001E-3</v>
      </c>
      <c r="J15" s="278"/>
      <c r="K15" s="278"/>
      <c r="L15" s="276" t="s">
        <v>97</v>
      </c>
      <c r="M15" s="276" t="s">
        <v>162</v>
      </c>
      <c r="N15" s="407">
        <v>0.55000000000000004</v>
      </c>
      <c r="O15" s="278"/>
      <c r="P15" s="278"/>
      <c r="Q15" s="276" t="s">
        <v>51</v>
      </c>
      <c r="R15" s="276" t="s">
        <v>47</v>
      </c>
      <c r="S15" s="276" t="s">
        <v>101</v>
      </c>
      <c r="T15" s="413">
        <v>0.5</v>
      </c>
      <c r="U15" s="278"/>
    </row>
    <row r="16" spans="1:21" ht="38.25" customHeight="1" thickBot="1" x14ac:dyDescent="0.3">
      <c r="A16" s="278"/>
      <c r="B16" s="276" t="s">
        <v>97</v>
      </c>
      <c r="C16" s="287" t="s">
        <v>162</v>
      </c>
      <c r="D16" s="404">
        <v>0.55000000000000004</v>
      </c>
      <c r="E16" s="278"/>
      <c r="F16" s="278"/>
      <c r="G16" s="276" t="s">
        <v>97</v>
      </c>
      <c r="H16" s="276" t="s">
        <v>162</v>
      </c>
      <c r="I16" s="407">
        <v>0.55000000000000004</v>
      </c>
      <c r="J16" s="278"/>
      <c r="K16" s="278"/>
      <c r="L16" s="276" t="s">
        <v>98</v>
      </c>
      <c r="M16" s="276" t="s">
        <v>163</v>
      </c>
      <c r="N16" s="407">
        <v>0.38</v>
      </c>
      <c r="O16" s="278"/>
      <c r="P16" s="278"/>
      <c r="Q16" s="276" t="s">
        <v>124</v>
      </c>
      <c r="R16" s="276" t="s">
        <v>47</v>
      </c>
      <c r="S16" s="276" t="s">
        <v>117</v>
      </c>
      <c r="T16" s="413">
        <v>3.15</v>
      </c>
      <c r="U16" s="278"/>
    </row>
    <row r="17" spans="1:21" ht="30.75" thickBot="1" x14ac:dyDescent="0.3">
      <c r="A17" s="278"/>
      <c r="B17" s="276" t="s">
        <v>98</v>
      </c>
      <c r="C17" s="287" t="s">
        <v>163</v>
      </c>
      <c r="D17" s="404">
        <v>0.38</v>
      </c>
      <c r="E17" s="278"/>
      <c r="F17" s="278"/>
      <c r="G17" s="276" t="s">
        <v>98</v>
      </c>
      <c r="H17" s="276" t="s">
        <v>163</v>
      </c>
      <c r="I17" s="407">
        <v>0.38</v>
      </c>
      <c r="J17" s="278"/>
      <c r="K17" s="278"/>
      <c r="L17" s="276" t="s">
        <v>99</v>
      </c>
      <c r="M17" s="276" t="s">
        <v>177</v>
      </c>
      <c r="N17" s="407">
        <v>0.22500000000000001</v>
      </c>
      <c r="O17" s="278"/>
      <c r="P17" s="278"/>
      <c r="Q17" s="276" t="s">
        <v>125</v>
      </c>
      <c r="R17" s="276" t="s">
        <v>47</v>
      </c>
      <c r="S17" s="276" t="s">
        <v>182</v>
      </c>
      <c r="T17" s="413">
        <v>4.3</v>
      </c>
      <c r="U17" s="278"/>
    </row>
    <row r="18" spans="1:21" ht="36" customHeight="1" thickBot="1" x14ac:dyDescent="0.3">
      <c r="A18" s="278"/>
      <c r="B18" s="276" t="s">
        <v>99</v>
      </c>
      <c r="C18" s="287" t="s">
        <v>164</v>
      </c>
      <c r="D18" s="404">
        <v>0.22500000000000001</v>
      </c>
      <c r="E18" s="278"/>
      <c r="F18" s="278"/>
      <c r="G18" s="276" t="s">
        <v>99</v>
      </c>
      <c r="H18" s="276" t="s">
        <v>170</v>
      </c>
      <c r="I18" s="407">
        <v>0.22500000000000001</v>
      </c>
      <c r="J18" s="278"/>
      <c r="K18" s="278"/>
      <c r="L18" s="276" t="s">
        <v>100</v>
      </c>
      <c r="M18" s="276" t="s">
        <v>178</v>
      </c>
      <c r="N18" s="407">
        <v>0.22500000000000001</v>
      </c>
      <c r="O18" s="278"/>
      <c r="P18" s="278"/>
      <c r="Q18" s="276" t="s">
        <v>126</v>
      </c>
      <c r="R18" s="276" t="s">
        <v>47</v>
      </c>
      <c r="S18" s="276" t="s">
        <v>182</v>
      </c>
      <c r="T18" s="413">
        <v>4.3</v>
      </c>
      <c r="U18" s="278"/>
    </row>
    <row r="19" spans="1:21" ht="30.75" thickBot="1" x14ac:dyDescent="0.3">
      <c r="A19" s="278"/>
      <c r="B19" s="276" t="s">
        <v>100</v>
      </c>
      <c r="C19" s="287" t="s">
        <v>165</v>
      </c>
      <c r="D19" s="404">
        <v>0.22500000000000001</v>
      </c>
      <c r="E19" s="278"/>
      <c r="F19" s="278"/>
      <c r="G19" s="276" t="s">
        <v>100</v>
      </c>
      <c r="H19" s="276" t="s">
        <v>171</v>
      </c>
      <c r="I19" s="407">
        <v>0.22500000000000001</v>
      </c>
      <c r="J19" s="278"/>
      <c r="K19" s="278"/>
      <c r="L19" s="276" t="s">
        <v>152</v>
      </c>
      <c r="M19" s="276" t="s">
        <v>181</v>
      </c>
      <c r="N19" s="410">
        <v>58.85</v>
      </c>
      <c r="O19" s="278"/>
      <c r="P19" s="278"/>
      <c r="Q19" s="276" t="s">
        <v>127</v>
      </c>
      <c r="R19" s="276" t="s">
        <v>112</v>
      </c>
      <c r="S19" s="276" t="s">
        <v>187</v>
      </c>
      <c r="T19" s="413">
        <v>1.1000000000000001</v>
      </c>
      <c r="U19" s="278"/>
    </row>
    <row r="20" spans="1:21" ht="30.75" thickBot="1" x14ac:dyDescent="0.3">
      <c r="A20" s="278"/>
      <c r="B20" s="287" t="s">
        <v>152</v>
      </c>
      <c r="C20" s="287" t="s">
        <v>181</v>
      </c>
      <c r="D20" s="405">
        <v>58.85</v>
      </c>
      <c r="E20" s="278"/>
      <c r="F20" s="278"/>
      <c r="G20" s="276" t="s">
        <v>152</v>
      </c>
      <c r="H20" s="276" t="s">
        <v>181</v>
      </c>
      <c r="I20" s="408">
        <v>58.85</v>
      </c>
      <c r="J20" s="278"/>
      <c r="K20" s="278"/>
      <c r="L20" s="276" t="s">
        <v>196</v>
      </c>
      <c r="M20" s="276" t="s">
        <v>197</v>
      </c>
      <c r="N20" s="411">
        <v>0.22500000000000001</v>
      </c>
      <c r="O20" s="278"/>
      <c r="P20" s="278"/>
      <c r="Q20" s="276" t="s">
        <v>254</v>
      </c>
      <c r="R20" s="276" t="s">
        <v>112</v>
      </c>
      <c r="S20" s="276" t="s">
        <v>232</v>
      </c>
      <c r="T20" s="412">
        <v>3.0000000000000001E-3</v>
      </c>
      <c r="U20" s="278"/>
    </row>
    <row r="21" spans="1:21" ht="16.5" thickBot="1" x14ac:dyDescent="0.3">
      <c r="A21" s="278"/>
      <c r="B21" s="287" t="s">
        <v>31</v>
      </c>
      <c r="C21" s="287" t="s">
        <v>166</v>
      </c>
      <c r="D21" s="404">
        <v>0.41099999999999998</v>
      </c>
      <c r="E21" s="278"/>
      <c r="F21" s="278"/>
      <c r="G21" s="276" t="s">
        <v>31</v>
      </c>
      <c r="H21" s="276" t="s">
        <v>172</v>
      </c>
      <c r="I21" s="407">
        <v>0.41099999999999998</v>
      </c>
      <c r="J21" s="278"/>
      <c r="K21" s="278"/>
      <c r="L21" s="276" t="s">
        <v>31</v>
      </c>
      <c r="M21" s="276" t="s">
        <v>179</v>
      </c>
      <c r="N21" s="411">
        <v>0.41099999999999998</v>
      </c>
      <c r="O21" s="278"/>
      <c r="P21" s="278"/>
      <c r="Q21" s="276" t="s">
        <v>153</v>
      </c>
      <c r="R21" s="276" t="s">
        <v>116</v>
      </c>
      <c r="S21" s="276" t="s">
        <v>198</v>
      </c>
      <c r="T21" s="413">
        <v>5</v>
      </c>
      <c r="U21" s="278"/>
    </row>
    <row r="22" spans="1:21" ht="30.75" thickBot="1" x14ac:dyDescent="0.3">
      <c r="A22" s="278"/>
      <c r="B22" s="276" t="s">
        <v>188</v>
      </c>
      <c r="C22" s="287" t="s">
        <v>189</v>
      </c>
      <c r="D22" s="406">
        <v>81.5</v>
      </c>
      <c r="E22" s="278"/>
      <c r="F22" s="278"/>
      <c r="G22" s="276" t="s">
        <v>188</v>
      </c>
      <c r="H22" s="276" t="s">
        <v>189</v>
      </c>
      <c r="I22" s="408">
        <v>81.5</v>
      </c>
      <c r="J22" s="278"/>
      <c r="K22" s="278"/>
      <c r="L22" s="276" t="s">
        <v>188</v>
      </c>
      <c r="M22" s="276" t="s">
        <v>189</v>
      </c>
      <c r="N22" s="410">
        <v>81.5</v>
      </c>
      <c r="O22" s="278"/>
      <c r="P22" s="278"/>
      <c r="Q22" s="286"/>
      <c r="R22" s="286"/>
      <c r="S22" s="286"/>
      <c r="T22" s="286"/>
      <c r="U22" s="278"/>
    </row>
    <row r="23" spans="1:21" ht="16.5" thickBot="1" x14ac:dyDescent="0.3">
      <c r="A23" s="278"/>
      <c r="B23" s="287" t="s">
        <v>37</v>
      </c>
      <c r="C23" s="287" t="s">
        <v>102</v>
      </c>
      <c r="D23" s="404">
        <v>12.519</v>
      </c>
      <c r="E23" s="278"/>
      <c r="F23" s="278"/>
      <c r="G23" s="276" t="s">
        <v>37</v>
      </c>
      <c r="H23" s="276" t="s">
        <v>102</v>
      </c>
      <c r="I23" s="407">
        <v>12.519</v>
      </c>
      <c r="J23" s="278"/>
      <c r="K23" s="278"/>
      <c r="L23" s="276" t="s">
        <v>37</v>
      </c>
      <c r="M23" s="276" t="s">
        <v>102</v>
      </c>
      <c r="N23" s="409">
        <v>12.519</v>
      </c>
      <c r="O23" s="278"/>
      <c r="P23" s="278"/>
      <c r="Q23" s="286"/>
      <c r="R23" s="286"/>
      <c r="S23" s="286"/>
      <c r="T23" s="286"/>
      <c r="U23" s="278"/>
    </row>
    <row r="24" spans="1:21" ht="15.75" x14ac:dyDescent="0.25">
      <c r="A24" s="278"/>
      <c r="B24" s="278"/>
      <c r="C24" s="278"/>
      <c r="D24" s="278"/>
      <c r="E24" s="278"/>
      <c r="F24" s="278"/>
      <c r="G24" s="278"/>
      <c r="H24" s="278"/>
      <c r="I24" s="278"/>
      <c r="J24" s="278"/>
      <c r="K24" s="278"/>
      <c r="L24" s="285"/>
      <c r="M24" s="278"/>
      <c r="N24" s="278"/>
      <c r="O24" s="278"/>
      <c r="P24" s="278"/>
      <c r="Q24" s="286"/>
      <c r="R24" s="286"/>
      <c r="S24" s="286"/>
      <c r="T24" s="286"/>
      <c r="U24" s="278"/>
    </row>
    <row r="25" spans="1:21" ht="15.75" x14ac:dyDescent="0.25">
      <c r="A25" s="278"/>
      <c r="B25" s="278"/>
      <c r="C25" s="278"/>
      <c r="D25" s="278"/>
      <c r="E25" s="278"/>
      <c r="F25" s="278"/>
      <c r="G25" s="278"/>
      <c r="H25" s="278"/>
      <c r="I25" s="278"/>
      <c r="J25" s="278"/>
      <c r="K25" s="278"/>
      <c r="L25" s="278"/>
      <c r="M25" s="278"/>
      <c r="N25" s="278"/>
      <c r="O25" s="278"/>
      <c r="P25" s="278"/>
      <c r="Q25" s="286"/>
      <c r="R25" s="286"/>
      <c r="S25" s="286"/>
      <c r="T25" s="286"/>
      <c r="U25" s="278"/>
    </row>
    <row r="26" spans="1:21" ht="15.75" x14ac:dyDescent="0.25">
      <c r="A26" s="278"/>
      <c r="B26" s="278"/>
      <c r="C26" s="278"/>
      <c r="D26" s="278"/>
      <c r="E26" s="278"/>
      <c r="F26" s="278"/>
      <c r="G26" s="278"/>
      <c r="H26" s="278"/>
      <c r="I26" s="278"/>
      <c r="J26" s="278"/>
      <c r="K26" s="278"/>
      <c r="L26" s="278"/>
      <c r="M26" s="278"/>
      <c r="N26" s="278"/>
      <c r="O26" s="278"/>
      <c r="P26" s="278"/>
      <c r="Q26" s="278"/>
      <c r="R26" s="278"/>
      <c r="S26" s="278"/>
      <c r="T26" s="278"/>
      <c r="U26" s="278"/>
    </row>
    <row r="27" spans="1:21" ht="15.75" x14ac:dyDescent="0.25">
      <c r="A27" s="278"/>
      <c r="B27" s="278" t="s">
        <v>202</v>
      </c>
      <c r="C27" s="278"/>
      <c r="D27" s="278"/>
      <c r="E27" s="278"/>
      <c r="F27" s="278"/>
      <c r="G27" s="278" t="s">
        <v>203</v>
      </c>
      <c r="H27" s="278"/>
      <c r="I27" s="278"/>
      <c r="J27" s="278"/>
      <c r="K27" s="278"/>
      <c r="L27" s="278" t="s">
        <v>202</v>
      </c>
      <c r="M27" s="278"/>
      <c r="N27" s="278"/>
      <c r="O27" s="278"/>
      <c r="P27" s="278"/>
      <c r="Q27" s="278" t="s">
        <v>204</v>
      </c>
      <c r="R27" s="278"/>
      <c r="S27" s="278"/>
      <c r="T27" s="278"/>
      <c r="U27" s="278"/>
    </row>
    <row r="28" spans="1:21" ht="16.5" thickBot="1" x14ac:dyDescent="0.3">
      <c r="A28" s="278"/>
      <c r="B28" s="278"/>
      <c r="C28" s="278"/>
      <c r="D28" s="278"/>
      <c r="E28" s="278"/>
      <c r="F28" s="278"/>
      <c r="G28" s="278"/>
      <c r="H28" s="278"/>
      <c r="I28" s="278"/>
      <c r="J28" s="278"/>
      <c r="K28" s="278"/>
      <c r="L28" s="278"/>
      <c r="M28" s="278"/>
      <c r="N28" s="278"/>
      <c r="O28" s="278"/>
      <c r="P28" s="278"/>
      <c r="Q28" s="278"/>
      <c r="R28" s="278"/>
      <c r="S28" s="278"/>
      <c r="T28" s="278"/>
      <c r="U28" s="278"/>
    </row>
    <row r="29" spans="1:21" ht="16.5" thickBot="1" x14ac:dyDescent="0.3">
      <c r="A29" s="278"/>
      <c r="B29" s="283"/>
      <c r="C29" s="419" t="s">
        <v>103</v>
      </c>
      <c r="D29" s="420"/>
      <c r="E29" s="421"/>
      <c r="F29" s="278"/>
      <c r="G29" s="283"/>
      <c r="H29" s="419" t="s">
        <v>103</v>
      </c>
      <c r="I29" s="420"/>
      <c r="J29" s="421"/>
      <c r="K29" s="278"/>
      <c r="L29" s="283"/>
      <c r="M29" s="419" t="s">
        <v>103</v>
      </c>
      <c r="N29" s="420"/>
      <c r="O29" s="421"/>
      <c r="P29" s="278"/>
      <c r="Q29" s="377"/>
      <c r="R29" s="422" t="s">
        <v>103</v>
      </c>
      <c r="S29" s="423"/>
      <c r="T29" s="423"/>
      <c r="U29" s="424"/>
    </row>
    <row r="30" spans="1:21" ht="16.5" thickBot="1" x14ac:dyDescent="0.3">
      <c r="A30" s="278"/>
      <c r="B30" s="284" t="s">
        <v>38</v>
      </c>
      <c r="C30" s="277" t="s">
        <v>104</v>
      </c>
      <c r="D30" s="277" t="s">
        <v>105</v>
      </c>
      <c r="E30" s="277" t="s">
        <v>106</v>
      </c>
      <c r="F30" s="278"/>
      <c r="G30" s="284" t="s">
        <v>38</v>
      </c>
      <c r="H30" s="277" t="s">
        <v>104</v>
      </c>
      <c r="I30" s="277" t="s">
        <v>105</v>
      </c>
      <c r="J30" s="277" t="s">
        <v>106</v>
      </c>
      <c r="K30" s="278"/>
      <c r="L30" s="284" t="s">
        <v>38</v>
      </c>
      <c r="M30" s="277" t="s">
        <v>104</v>
      </c>
      <c r="N30" s="277" t="s">
        <v>105</v>
      </c>
      <c r="O30" s="277" t="s">
        <v>106</v>
      </c>
      <c r="P30" s="278"/>
      <c r="Q30" s="378" t="s">
        <v>38</v>
      </c>
      <c r="R30" s="379" t="s">
        <v>104</v>
      </c>
      <c r="S30" s="379" t="s">
        <v>105</v>
      </c>
      <c r="T30" s="380" t="s">
        <v>201</v>
      </c>
      <c r="U30" s="379" t="s">
        <v>106</v>
      </c>
    </row>
    <row r="31" spans="1:21" ht="19.5" customHeight="1" thickBot="1" x14ac:dyDescent="0.3">
      <c r="A31" s="278"/>
      <c r="B31" s="293" t="s">
        <v>143</v>
      </c>
      <c r="C31" s="290">
        <v>68</v>
      </c>
      <c r="D31" s="290">
        <v>27</v>
      </c>
      <c r="E31" s="290">
        <v>0</v>
      </c>
      <c r="F31" s="278"/>
      <c r="G31" s="291" t="s">
        <v>143</v>
      </c>
      <c r="H31" s="295">
        <v>79</v>
      </c>
      <c r="I31" s="295">
        <v>31</v>
      </c>
      <c r="J31" s="295">
        <v>0</v>
      </c>
      <c r="K31" s="278"/>
      <c r="L31" s="291" t="s">
        <v>143</v>
      </c>
      <c r="M31" s="295">
        <v>89</v>
      </c>
      <c r="N31" s="295">
        <v>35</v>
      </c>
      <c r="O31" s="295">
        <v>0</v>
      </c>
      <c r="P31" s="278"/>
      <c r="Q31" s="381" t="s">
        <v>113</v>
      </c>
      <c r="R31" s="382">
        <v>60</v>
      </c>
      <c r="S31" s="382">
        <v>20</v>
      </c>
      <c r="T31" s="383">
        <v>0</v>
      </c>
      <c r="U31" s="382">
        <v>15</v>
      </c>
    </row>
    <row r="32" spans="1:21" ht="20.25" customHeight="1" thickBot="1" x14ac:dyDescent="0.3">
      <c r="A32" s="278"/>
      <c r="B32" s="294" t="s">
        <v>144</v>
      </c>
      <c r="C32" s="290">
        <v>79</v>
      </c>
      <c r="D32" s="290">
        <v>31</v>
      </c>
      <c r="E32" s="290">
        <v>0</v>
      </c>
      <c r="F32" s="278"/>
      <c r="G32" s="292" t="s">
        <v>144</v>
      </c>
      <c r="H32" s="295">
        <v>88</v>
      </c>
      <c r="I32" s="295">
        <v>35</v>
      </c>
      <c r="J32" s="295">
        <v>0</v>
      </c>
      <c r="K32" s="278"/>
      <c r="L32" s="292" t="s">
        <v>145</v>
      </c>
      <c r="M32" s="295">
        <v>114</v>
      </c>
      <c r="N32" s="295">
        <v>45</v>
      </c>
      <c r="O32" s="295">
        <v>0</v>
      </c>
      <c r="P32" s="278"/>
      <c r="Q32" s="381" t="s">
        <v>114</v>
      </c>
      <c r="R32" s="382">
        <v>40</v>
      </c>
      <c r="S32" s="382">
        <v>34</v>
      </c>
      <c r="T32" s="383">
        <v>21</v>
      </c>
      <c r="U32" s="382">
        <v>11</v>
      </c>
    </row>
    <row r="33" spans="1:21" ht="21" customHeight="1" thickBot="1" x14ac:dyDescent="0.3">
      <c r="A33" s="278"/>
      <c r="B33" s="294" t="s">
        <v>145</v>
      </c>
      <c r="C33" s="290">
        <v>91</v>
      </c>
      <c r="D33" s="290">
        <v>36</v>
      </c>
      <c r="E33" s="290">
        <v>0</v>
      </c>
      <c r="F33" s="278"/>
      <c r="G33" s="292" t="s">
        <v>145</v>
      </c>
      <c r="H33" s="295">
        <v>104</v>
      </c>
      <c r="I33" s="295">
        <v>41</v>
      </c>
      <c r="J33" s="295">
        <v>0</v>
      </c>
      <c r="K33" s="278"/>
      <c r="L33" s="292" t="s">
        <v>128</v>
      </c>
      <c r="M33" s="295">
        <v>61</v>
      </c>
      <c r="N33" s="295">
        <v>30</v>
      </c>
      <c r="O33" s="295">
        <v>0</v>
      </c>
      <c r="P33" s="278"/>
      <c r="Q33" s="381" t="s">
        <v>115</v>
      </c>
      <c r="R33" s="382">
        <v>28</v>
      </c>
      <c r="S33" s="382">
        <v>22</v>
      </c>
      <c r="T33" s="383">
        <v>13</v>
      </c>
      <c r="U33" s="382">
        <v>0</v>
      </c>
    </row>
    <row r="34" spans="1:21" ht="16.5" customHeight="1" thickBot="1" x14ac:dyDescent="0.3">
      <c r="A34" s="278"/>
      <c r="B34" s="294" t="s">
        <v>128</v>
      </c>
      <c r="C34" s="290">
        <v>60</v>
      </c>
      <c r="D34" s="290">
        <v>29</v>
      </c>
      <c r="E34" s="290">
        <v>0</v>
      </c>
      <c r="F34" s="278"/>
      <c r="G34" s="292" t="s">
        <v>128</v>
      </c>
      <c r="H34" s="295">
        <v>63</v>
      </c>
      <c r="I34" s="295">
        <v>31</v>
      </c>
      <c r="J34" s="295">
        <v>0</v>
      </c>
      <c r="K34" s="278"/>
      <c r="L34" s="292" t="s">
        <v>95</v>
      </c>
      <c r="M34" s="295">
        <v>62</v>
      </c>
      <c r="N34" s="295">
        <v>27</v>
      </c>
      <c r="O34" s="295">
        <v>0</v>
      </c>
      <c r="P34" s="278"/>
      <c r="Q34" s="381" t="s">
        <v>118</v>
      </c>
      <c r="R34" s="382">
        <v>6</v>
      </c>
      <c r="S34" s="382">
        <v>31</v>
      </c>
      <c r="T34" s="383">
        <v>0</v>
      </c>
      <c r="U34" s="382">
        <v>0</v>
      </c>
    </row>
    <row r="35" spans="1:21" ht="30.75" thickBot="1" x14ac:dyDescent="0.3">
      <c r="A35" s="278"/>
      <c r="B35" s="294" t="s">
        <v>95</v>
      </c>
      <c r="C35" s="290">
        <v>54</v>
      </c>
      <c r="D35" s="290">
        <v>24</v>
      </c>
      <c r="E35" s="290">
        <v>0</v>
      </c>
      <c r="F35" s="278"/>
      <c r="G35" s="292" t="s">
        <v>95</v>
      </c>
      <c r="H35" s="295">
        <v>57</v>
      </c>
      <c r="I35" s="295">
        <v>25</v>
      </c>
      <c r="J35" s="295">
        <v>0</v>
      </c>
      <c r="K35" s="278"/>
      <c r="L35" s="292" t="s">
        <v>96</v>
      </c>
      <c r="M35" s="295">
        <v>76</v>
      </c>
      <c r="N35" s="295">
        <v>33</v>
      </c>
      <c r="O35" s="295">
        <v>0</v>
      </c>
      <c r="P35" s="278"/>
      <c r="Q35" s="381" t="s">
        <v>120</v>
      </c>
      <c r="R35" s="382">
        <v>8</v>
      </c>
      <c r="S35" s="382">
        <v>39</v>
      </c>
      <c r="T35" s="383">
        <v>0</v>
      </c>
      <c r="U35" s="382">
        <v>0</v>
      </c>
    </row>
    <row r="36" spans="1:21" ht="30" customHeight="1" thickBot="1" x14ac:dyDescent="0.3">
      <c r="A36" s="278"/>
      <c r="B36" s="294" t="s">
        <v>96</v>
      </c>
      <c r="C36" s="290">
        <v>66</v>
      </c>
      <c r="D36" s="290">
        <v>29</v>
      </c>
      <c r="E36" s="290">
        <v>0</v>
      </c>
      <c r="F36" s="278"/>
      <c r="G36" s="292" t="s">
        <v>96</v>
      </c>
      <c r="H36" s="295">
        <v>69</v>
      </c>
      <c r="I36" s="295">
        <v>30</v>
      </c>
      <c r="J36" s="295">
        <v>0</v>
      </c>
      <c r="K36" s="278"/>
      <c r="L36" s="292" t="s">
        <v>30</v>
      </c>
      <c r="M36" s="295">
        <v>78</v>
      </c>
      <c r="N36" s="295">
        <v>32</v>
      </c>
      <c r="O36" s="295">
        <v>0</v>
      </c>
      <c r="P36" s="278"/>
      <c r="Q36" s="381" t="s">
        <v>121</v>
      </c>
      <c r="R36" s="382">
        <v>7</v>
      </c>
      <c r="S36" s="382">
        <v>33</v>
      </c>
      <c r="T36" s="383">
        <v>0</v>
      </c>
      <c r="U36" s="382">
        <v>0</v>
      </c>
    </row>
    <row r="37" spans="1:21" ht="16.5" thickBot="1" x14ac:dyDescent="0.3">
      <c r="A37" s="278"/>
      <c r="B37" s="294" t="s">
        <v>30</v>
      </c>
      <c r="C37" s="290">
        <v>38</v>
      </c>
      <c r="D37" s="290">
        <v>16</v>
      </c>
      <c r="E37" s="290">
        <v>0</v>
      </c>
      <c r="F37" s="278"/>
      <c r="G37" s="292" t="s">
        <v>30</v>
      </c>
      <c r="H37" s="295">
        <v>59</v>
      </c>
      <c r="I37" s="295">
        <v>24</v>
      </c>
      <c r="J37" s="295">
        <v>0</v>
      </c>
      <c r="K37" s="278"/>
      <c r="L37" s="292" t="s">
        <v>188</v>
      </c>
      <c r="M37" s="295">
        <v>87</v>
      </c>
      <c r="N37" s="295">
        <v>37</v>
      </c>
      <c r="O37" s="295">
        <v>0</v>
      </c>
      <c r="P37" s="278"/>
      <c r="Q37" s="381" t="s">
        <v>50</v>
      </c>
      <c r="R37" s="382">
        <v>66</v>
      </c>
      <c r="S37" s="382">
        <v>37</v>
      </c>
      <c r="T37" s="383">
        <v>0</v>
      </c>
      <c r="U37" s="382">
        <v>0</v>
      </c>
    </row>
    <row r="38" spans="1:21" ht="21" customHeight="1" thickBot="1" x14ac:dyDescent="0.3">
      <c r="A38" s="278"/>
      <c r="B38" s="294" t="s">
        <v>188</v>
      </c>
      <c r="C38" s="290">
        <v>74</v>
      </c>
      <c r="D38" s="290">
        <v>31</v>
      </c>
      <c r="E38" s="290">
        <v>0</v>
      </c>
      <c r="F38" s="278"/>
      <c r="G38" s="292" t="s">
        <v>188</v>
      </c>
      <c r="H38" s="295">
        <v>83</v>
      </c>
      <c r="I38" s="295">
        <v>35</v>
      </c>
      <c r="J38" s="295">
        <v>0</v>
      </c>
      <c r="K38" s="278"/>
      <c r="L38" s="292" t="s">
        <v>155</v>
      </c>
      <c r="M38" s="295">
        <v>111</v>
      </c>
      <c r="N38" s="295">
        <v>50</v>
      </c>
      <c r="O38" s="295">
        <v>0</v>
      </c>
      <c r="P38" s="278"/>
      <c r="Q38" s="381" t="s">
        <v>51</v>
      </c>
      <c r="R38" s="384">
        <v>2.2999999999999998</v>
      </c>
      <c r="S38" s="382">
        <v>11</v>
      </c>
      <c r="T38" s="383">
        <v>0</v>
      </c>
      <c r="U38" s="382">
        <v>0</v>
      </c>
    </row>
    <row r="39" spans="1:21" ht="30.75" thickBot="1" x14ac:dyDescent="0.3">
      <c r="A39" s="278"/>
      <c r="B39" s="294" t="s">
        <v>155</v>
      </c>
      <c r="C39" s="290">
        <v>95</v>
      </c>
      <c r="D39" s="290">
        <v>43</v>
      </c>
      <c r="E39" s="290">
        <v>0</v>
      </c>
      <c r="F39" s="278"/>
      <c r="G39" s="292" t="s">
        <v>155</v>
      </c>
      <c r="H39" s="295">
        <v>84</v>
      </c>
      <c r="I39" s="295">
        <v>38</v>
      </c>
      <c r="J39" s="295">
        <v>0</v>
      </c>
      <c r="K39" s="278"/>
      <c r="L39" s="292" t="s">
        <v>97</v>
      </c>
      <c r="M39" s="295">
        <v>3</v>
      </c>
      <c r="N39" s="295">
        <v>13</v>
      </c>
      <c r="O39" s="295">
        <v>0</v>
      </c>
      <c r="P39" s="278"/>
      <c r="Q39" s="381" t="s">
        <v>124</v>
      </c>
      <c r="R39" s="385">
        <v>34</v>
      </c>
      <c r="S39" s="382">
        <v>19</v>
      </c>
      <c r="T39" s="383">
        <v>0</v>
      </c>
      <c r="U39" s="382">
        <v>15</v>
      </c>
    </row>
    <row r="40" spans="1:21" ht="30.75" thickBot="1" x14ac:dyDescent="0.3">
      <c r="A40" s="278"/>
      <c r="B40" s="292" t="s">
        <v>97</v>
      </c>
      <c r="C40" s="290">
        <v>4</v>
      </c>
      <c r="D40" s="289">
        <v>19</v>
      </c>
      <c r="E40" s="289">
        <v>0</v>
      </c>
      <c r="F40" s="278"/>
      <c r="G40" s="292" t="s">
        <v>97</v>
      </c>
      <c r="H40" s="295">
        <v>3</v>
      </c>
      <c r="I40" s="295">
        <v>16</v>
      </c>
      <c r="J40" s="295">
        <v>0</v>
      </c>
      <c r="K40" s="278"/>
      <c r="L40" s="292" t="s">
        <v>98</v>
      </c>
      <c r="M40" s="295">
        <v>4</v>
      </c>
      <c r="N40" s="295">
        <v>18</v>
      </c>
      <c r="O40" s="295">
        <v>0</v>
      </c>
      <c r="P40" s="278"/>
      <c r="Q40" s="381" t="s">
        <v>125</v>
      </c>
      <c r="R40" s="382">
        <v>47</v>
      </c>
      <c r="S40" s="382">
        <v>25</v>
      </c>
      <c r="T40" s="383">
        <v>0</v>
      </c>
      <c r="U40" s="382">
        <v>15</v>
      </c>
    </row>
    <row r="41" spans="1:21" ht="30.75" thickBot="1" x14ac:dyDescent="0.3">
      <c r="A41" s="278"/>
      <c r="B41" s="292" t="s">
        <v>98</v>
      </c>
      <c r="C41" s="290">
        <v>5</v>
      </c>
      <c r="D41" s="289">
        <v>22</v>
      </c>
      <c r="E41" s="289">
        <v>0</v>
      </c>
      <c r="F41" s="278"/>
      <c r="G41" s="292" t="s">
        <v>98</v>
      </c>
      <c r="H41" s="295">
        <v>4</v>
      </c>
      <c r="I41" s="295">
        <v>20</v>
      </c>
      <c r="J41" s="295">
        <v>0</v>
      </c>
      <c r="K41" s="278"/>
      <c r="L41" s="292" t="s">
        <v>99</v>
      </c>
      <c r="M41" s="295">
        <v>7</v>
      </c>
      <c r="N41" s="295">
        <v>32</v>
      </c>
      <c r="O41" s="295">
        <v>0</v>
      </c>
      <c r="P41" s="278"/>
      <c r="Q41" s="381" t="s">
        <v>126</v>
      </c>
      <c r="R41" s="382">
        <v>43</v>
      </c>
      <c r="S41" s="382">
        <v>23</v>
      </c>
      <c r="T41" s="383">
        <v>0</v>
      </c>
      <c r="U41" s="382">
        <v>15</v>
      </c>
    </row>
    <row r="42" spans="1:21" ht="34.5" customHeight="1" thickBot="1" x14ac:dyDescent="0.3">
      <c r="A42" s="278"/>
      <c r="B42" s="292" t="s">
        <v>99</v>
      </c>
      <c r="C42" s="290">
        <v>6</v>
      </c>
      <c r="D42" s="290">
        <v>30</v>
      </c>
      <c r="E42" s="289">
        <v>0</v>
      </c>
      <c r="F42" s="278"/>
      <c r="G42" s="292" t="s">
        <v>99</v>
      </c>
      <c r="H42" s="295">
        <v>7</v>
      </c>
      <c r="I42" s="295">
        <v>31</v>
      </c>
      <c r="J42" s="295">
        <v>0</v>
      </c>
      <c r="K42" s="278"/>
      <c r="L42" s="292" t="s">
        <v>100</v>
      </c>
      <c r="M42" s="295">
        <v>7</v>
      </c>
      <c r="N42" s="295">
        <v>32</v>
      </c>
      <c r="O42" s="295">
        <v>0</v>
      </c>
      <c r="P42" s="278"/>
      <c r="Q42" s="381" t="s">
        <v>127</v>
      </c>
      <c r="R42" s="382">
        <v>23</v>
      </c>
      <c r="S42" s="382">
        <v>8</v>
      </c>
      <c r="T42" s="383">
        <v>0</v>
      </c>
      <c r="U42" s="382">
        <v>0</v>
      </c>
    </row>
    <row r="43" spans="1:21" ht="30.75" thickBot="1" x14ac:dyDescent="0.3">
      <c r="A43" s="278"/>
      <c r="B43" s="292" t="s">
        <v>100</v>
      </c>
      <c r="C43" s="290">
        <v>6</v>
      </c>
      <c r="D43" s="290">
        <v>30</v>
      </c>
      <c r="E43" s="289">
        <v>0</v>
      </c>
      <c r="F43" s="278"/>
      <c r="G43" s="292" t="s">
        <v>100</v>
      </c>
      <c r="H43" s="295">
        <v>7</v>
      </c>
      <c r="I43" s="295">
        <v>31</v>
      </c>
      <c r="J43" s="295">
        <v>0</v>
      </c>
      <c r="K43" s="278"/>
      <c r="L43" s="292" t="s">
        <v>152</v>
      </c>
      <c r="M43" s="295">
        <v>5</v>
      </c>
      <c r="N43" s="295">
        <v>24</v>
      </c>
      <c r="O43" s="295">
        <v>0</v>
      </c>
      <c r="P43" s="278"/>
      <c r="Q43" s="381" t="s">
        <v>254</v>
      </c>
      <c r="R43" s="382">
        <v>75</v>
      </c>
      <c r="S43" s="382">
        <v>30</v>
      </c>
      <c r="T43" s="383">
        <v>50</v>
      </c>
      <c r="U43" s="382">
        <v>26</v>
      </c>
    </row>
    <row r="44" spans="1:21" ht="16.5" thickBot="1" x14ac:dyDescent="0.3">
      <c r="A44" s="278"/>
      <c r="B44" s="294" t="s">
        <v>152</v>
      </c>
      <c r="C44" s="290">
        <v>4</v>
      </c>
      <c r="D44" s="290">
        <v>20</v>
      </c>
      <c r="E44" s="289">
        <v>0</v>
      </c>
      <c r="F44" s="278"/>
      <c r="G44" s="292" t="s">
        <v>152</v>
      </c>
      <c r="H44" s="295">
        <v>5</v>
      </c>
      <c r="I44" s="295">
        <v>23</v>
      </c>
      <c r="J44" s="295">
        <v>0</v>
      </c>
      <c r="K44" s="278"/>
      <c r="L44" s="292" t="s">
        <v>196</v>
      </c>
      <c r="M44" s="295">
        <v>13</v>
      </c>
      <c r="N44" s="295">
        <v>63</v>
      </c>
      <c r="O44" s="295">
        <v>0</v>
      </c>
      <c r="P44" s="278"/>
      <c r="Q44" s="381" t="s">
        <v>153</v>
      </c>
      <c r="R44" s="382">
        <v>42</v>
      </c>
      <c r="S44" s="382">
        <v>18</v>
      </c>
      <c r="T44" s="383">
        <v>11</v>
      </c>
      <c r="U44" s="382">
        <v>6</v>
      </c>
    </row>
    <row r="45" spans="1:21" ht="18" customHeight="1" thickBot="1" x14ac:dyDescent="0.3">
      <c r="A45" s="278"/>
      <c r="B45" s="294" t="s">
        <v>31</v>
      </c>
      <c r="C45" s="290">
        <v>63</v>
      </c>
      <c r="D45" s="290">
        <v>19</v>
      </c>
      <c r="E45" s="290">
        <v>0</v>
      </c>
      <c r="F45" s="278"/>
      <c r="G45" s="292" t="s">
        <v>31</v>
      </c>
      <c r="H45" s="295">
        <v>66</v>
      </c>
      <c r="I45" s="295">
        <v>20</v>
      </c>
      <c r="J45" s="295">
        <v>0</v>
      </c>
      <c r="K45" s="278"/>
      <c r="L45" s="292" t="s">
        <v>31</v>
      </c>
      <c r="M45" s="295">
        <v>64</v>
      </c>
      <c r="N45" s="295">
        <v>19</v>
      </c>
      <c r="O45" s="295">
        <v>0</v>
      </c>
      <c r="P45" s="278"/>
      <c r="Q45" s="278"/>
      <c r="R45" s="278"/>
      <c r="S45" s="278"/>
      <c r="T45" s="278"/>
      <c r="U45" s="278"/>
    </row>
    <row r="46" spans="1:21" ht="16.5" thickBot="1" x14ac:dyDescent="0.3">
      <c r="A46" s="278"/>
      <c r="B46" s="294" t="s">
        <v>37</v>
      </c>
      <c r="C46" s="290">
        <v>88</v>
      </c>
      <c r="D46" s="290">
        <v>47</v>
      </c>
      <c r="E46" s="290">
        <v>14</v>
      </c>
      <c r="F46" s="278"/>
      <c r="G46" s="292" t="s">
        <v>37</v>
      </c>
      <c r="H46" s="295">
        <v>88</v>
      </c>
      <c r="I46" s="295">
        <v>48</v>
      </c>
      <c r="J46" s="295">
        <v>14</v>
      </c>
      <c r="K46" s="278"/>
      <c r="L46" s="292" t="s">
        <v>37</v>
      </c>
      <c r="M46" s="295">
        <v>90</v>
      </c>
      <c r="N46" s="295">
        <v>48</v>
      </c>
      <c r="O46" s="395">
        <v>14.5</v>
      </c>
      <c r="P46" s="278"/>
      <c r="Q46" s="278"/>
      <c r="R46" s="278"/>
      <c r="S46" s="278"/>
      <c r="T46" s="278"/>
      <c r="U46" s="278"/>
    </row>
    <row r="47" spans="1:21" ht="15.75" x14ac:dyDescent="0.25">
      <c r="A47" s="270"/>
      <c r="B47" s="270"/>
      <c r="C47" s="270"/>
      <c r="D47" s="270"/>
      <c r="E47" s="270"/>
      <c r="F47" s="270"/>
      <c r="G47" s="270"/>
      <c r="H47" s="270"/>
      <c r="I47" s="270"/>
      <c r="J47" s="270"/>
      <c r="K47" s="270"/>
      <c r="L47" s="270"/>
      <c r="M47" s="270"/>
      <c r="N47" s="270"/>
      <c r="O47" s="270"/>
      <c r="P47" s="270"/>
      <c r="Q47" s="270"/>
      <c r="R47" s="270"/>
      <c r="S47" s="270"/>
      <c r="T47" s="270"/>
      <c r="U47" s="270"/>
    </row>
    <row r="48" spans="1:21" ht="15.75" x14ac:dyDescent="0.25">
      <c r="A48" s="270"/>
      <c r="B48" s="270"/>
      <c r="C48" s="270"/>
      <c r="D48" s="270"/>
      <c r="E48" s="270"/>
      <c r="F48" s="270"/>
      <c r="G48" s="270"/>
      <c r="H48" s="270"/>
      <c r="I48" s="270"/>
      <c r="J48" s="270"/>
      <c r="K48" s="270"/>
      <c r="L48" s="270"/>
      <c r="M48" s="270"/>
      <c r="N48" s="270"/>
      <c r="O48" s="270"/>
      <c r="P48" s="270"/>
      <c r="Q48" s="270"/>
      <c r="R48" s="270"/>
      <c r="S48" s="270"/>
      <c r="T48" s="270"/>
      <c r="U48" s="270"/>
    </row>
  </sheetData>
  <mergeCells count="4">
    <mergeCell ref="M29:O29"/>
    <mergeCell ref="H29:J29"/>
    <mergeCell ref="C29:E29"/>
    <mergeCell ref="R29:U29"/>
  </mergeCells>
  <pageMargins left="0.7" right="0.7" top="0.75" bottom="0.75" header="0.3" footer="0.3"/>
  <pageSetup paperSize="5" scale="8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BA64"/>
  <sheetViews>
    <sheetView showGridLines="0" zoomScale="87" zoomScaleNormal="87" workbookViewId="0">
      <selection activeCell="I15" sqref="I15"/>
    </sheetView>
  </sheetViews>
  <sheetFormatPr defaultColWidth="8.85546875" defaultRowHeight="12.75" x14ac:dyDescent="0.2"/>
  <cols>
    <col min="1" max="1" width="0.42578125" style="9" customWidth="1"/>
    <col min="2" max="2" width="2.7109375" style="9" customWidth="1"/>
    <col min="3" max="3" width="43.5703125" style="9" customWidth="1"/>
    <col min="4" max="4" width="7.140625" style="9" bestFit="1" customWidth="1"/>
    <col min="5" max="5" width="8.140625" style="9" customWidth="1"/>
    <col min="6" max="6" width="8.7109375" style="47" customWidth="1"/>
    <col min="7" max="8" width="7.140625" style="9" bestFit="1" customWidth="1"/>
    <col min="9" max="9" width="8" style="47" bestFit="1" customWidth="1"/>
    <col min="10" max="10" width="7.140625" style="9" bestFit="1" customWidth="1"/>
    <col min="11" max="11" width="7.140625" style="47" bestFit="1" customWidth="1"/>
    <col min="12" max="12" width="8.140625" style="9" bestFit="1" customWidth="1"/>
    <col min="13" max="13" width="9.5703125" style="9" customWidth="1"/>
    <col min="14" max="14" width="7.28515625" style="9" bestFit="1" customWidth="1"/>
    <col min="15" max="15" width="7.140625" style="9" bestFit="1" customWidth="1"/>
    <col min="16" max="16" width="8.85546875" style="47" bestFit="1" customWidth="1"/>
    <col min="17" max="17" width="10.28515625" style="47" bestFit="1" customWidth="1"/>
    <col min="18" max="19" width="7.140625" style="9" bestFit="1" customWidth="1"/>
    <col min="20" max="21" width="9.28515625" style="9" customWidth="1"/>
    <col min="22" max="30" width="9.140625" customWidth="1"/>
    <col min="31" max="16384" width="8.85546875" style="9"/>
  </cols>
  <sheetData>
    <row r="1" spans="2:53" x14ac:dyDescent="0.2">
      <c r="B1" s="42"/>
      <c r="C1" s="49" t="s">
        <v>255</v>
      </c>
      <c r="D1" s="72"/>
      <c r="E1" s="70"/>
      <c r="F1" s="70"/>
      <c r="G1" s="70"/>
      <c r="H1" s="70"/>
      <c r="I1" s="70"/>
      <c r="J1" s="70"/>
      <c r="K1" s="70"/>
      <c r="L1" s="70"/>
      <c r="M1" s="70"/>
      <c r="N1" s="70"/>
      <c r="O1" s="70"/>
      <c r="P1" s="70"/>
      <c r="Q1" s="70"/>
      <c r="R1" s="70"/>
      <c r="S1" s="71"/>
      <c r="T1" s="52"/>
      <c r="U1" s="42"/>
    </row>
    <row r="2" spans="2:53" x14ac:dyDescent="0.2">
      <c r="B2" s="42"/>
      <c r="C2" s="50"/>
      <c r="D2" s="67"/>
      <c r="E2" s="65"/>
      <c r="F2" s="65"/>
      <c r="G2" s="65"/>
      <c r="H2" s="65"/>
      <c r="I2" s="65"/>
      <c r="J2" s="65"/>
      <c r="K2" s="65"/>
      <c r="L2" s="65"/>
      <c r="M2" s="65"/>
      <c r="N2" s="65"/>
      <c r="O2" s="65"/>
      <c r="P2" s="65"/>
      <c r="Q2" s="65"/>
      <c r="R2" s="65"/>
      <c r="S2" s="66"/>
      <c r="T2" s="44"/>
      <c r="U2" s="42"/>
    </row>
    <row r="3" spans="2:53" x14ac:dyDescent="0.2">
      <c r="B3" s="42"/>
      <c r="C3" s="50"/>
      <c r="D3" s="425" t="s">
        <v>199</v>
      </c>
      <c r="E3" s="426"/>
      <c r="F3" s="426"/>
      <c r="G3" s="426"/>
      <c r="H3" s="426"/>
      <c r="I3" s="426"/>
      <c r="J3" s="426"/>
      <c r="K3" s="426"/>
      <c r="L3" s="426"/>
      <c r="M3" s="426"/>
      <c r="N3" s="426"/>
      <c r="O3" s="426"/>
      <c r="P3" s="426"/>
      <c r="Q3" s="426"/>
      <c r="R3" s="426"/>
      <c r="S3" s="427"/>
      <c r="T3" s="44"/>
      <c r="U3" s="42"/>
    </row>
    <row r="4" spans="2:53" x14ac:dyDescent="0.2">
      <c r="B4" s="42"/>
      <c r="C4" s="50"/>
      <c r="D4" s="259"/>
      <c r="E4" s="260"/>
      <c r="F4" s="260"/>
      <c r="G4" s="260"/>
      <c r="H4" s="260"/>
      <c r="I4" s="260"/>
      <c r="J4" s="260"/>
      <c r="K4" s="260"/>
      <c r="L4" s="260" t="s">
        <v>190</v>
      </c>
      <c r="M4" s="260"/>
      <c r="N4" s="260" t="s">
        <v>191</v>
      </c>
      <c r="O4" s="260" t="s">
        <v>191</v>
      </c>
      <c r="P4" s="260"/>
      <c r="Q4" s="260"/>
      <c r="R4" s="260"/>
      <c r="S4" s="261"/>
      <c r="T4" s="44"/>
      <c r="U4" s="42"/>
    </row>
    <row r="5" spans="2:53" x14ac:dyDescent="0.2">
      <c r="B5" s="42"/>
      <c r="C5" s="50"/>
      <c r="D5" s="64" t="s">
        <v>24</v>
      </c>
      <c r="E5" s="59" t="s">
        <v>26</v>
      </c>
      <c r="F5" s="24" t="s">
        <v>52</v>
      </c>
      <c r="G5" s="59" t="s">
        <v>88</v>
      </c>
      <c r="H5" s="59" t="s">
        <v>27</v>
      </c>
      <c r="I5" s="59" t="s">
        <v>192</v>
      </c>
      <c r="J5" s="59"/>
      <c r="K5" s="59"/>
      <c r="L5" s="59" t="s">
        <v>193</v>
      </c>
      <c r="M5" s="59" t="s">
        <v>89</v>
      </c>
      <c r="N5" s="24" t="s">
        <v>45</v>
      </c>
      <c r="O5" s="24" t="s">
        <v>193</v>
      </c>
      <c r="P5" s="24"/>
      <c r="Q5" s="24"/>
      <c r="R5" s="59"/>
      <c r="S5" s="60"/>
      <c r="T5" s="44"/>
      <c r="U5" s="42"/>
    </row>
    <row r="6" spans="2:53" x14ac:dyDescent="0.2">
      <c r="B6" s="42"/>
      <c r="C6" s="50"/>
      <c r="D6" s="62" t="s">
        <v>28</v>
      </c>
      <c r="E6" s="61" t="s">
        <v>28</v>
      </c>
      <c r="F6" s="85" t="s">
        <v>28</v>
      </c>
      <c r="G6" s="61" t="s">
        <v>29</v>
      </c>
      <c r="H6" s="61" t="s">
        <v>29</v>
      </c>
      <c r="I6" s="61" t="s">
        <v>194</v>
      </c>
      <c r="J6" s="61" t="s">
        <v>30</v>
      </c>
      <c r="K6" s="85" t="s">
        <v>223</v>
      </c>
      <c r="L6" s="61" t="s">
        <v>32</v>
      </c>
      <c r="M6" s="61" t="s">
        <v>32</v>
      </c>
      <c r="N6" s="61" t="s">
        <v>195</v>
      </c>
      <c r="O6" s="85" t="s">
        <v>195</v>
      </c>
      <c r="P6" s="85" t="s">
        <v>152</v>
      </c>
      <c r="Q6" s="85" t="s">
        <v>196</v>
      </c>
      <c r="R6" s="61" t="s">
        <v>31</v>
      </c>
      <c r="S6" s="63" t="s">
        <v>37</v>
      </c>
      <c r="T6" s="44"/>
      <c r="U6" s="42"/>
    </row>
    <row r="7" spans="2:53" ht="9" customHeight="1" x14ac:dyDescent="0.2">
      <c r="B7" s="42"/>
      <c r="C7" s="50"/>
      <c r="D7" s="67"/>
      <c r="E7" s="68"/>
      <c r="F7" s="68"/>
      <c r="G7" s="68"/>
      <c r="H7" s="68"/>
      <c r="I7" s="68"/>
      <c r="J7" s="68"/>
      <c r="K7" s="68"/>
      <c r="L7" s="68"/>
      <c r="M7" s="68"/>
      <c r="N7" s="68"/>
      <c r="O7" s="68"/>
      <c r="P7" s="68"/>
      <c r="Q7" s="68"/>
      <c r="R7" s="68"/>
      <c r="S7" s="69"/>
      <c r="T7" s="44"/>
      <c r="U7" s="42"/>
    </row>
    <row r="8" spans="2:53" x14ac:dyDescent="0.2">
      <c r="B8" s="42"/>
      <c r="C8" s="55" t="s">
        <v>1</v>
      </c>
      <c r="D8" s="74"/>
      <c r="E8" s="73"/>
      <c r="F8" s="73"/>
      <c r="G8" s="73"/>
      <c r="H8" s="73"/>
      <c r="I8" s="73"/>
      <c r="J8" s="73"/>
      <c r="K8" s="73"/>
      <c r="L8" s="73"/>
      <c r="M8" s="73"/>
      <c r="N8" s="73"/>
      <c r="O8" s="73"/>
      <c r="P8" s="73"/>
      <c r="Q8" s="73"/>
      <c r="R8" s="73"/>
      <c r="S8" s="75"/>
      <c r="T8" s="44"/>
      <c r="U8" s="42"/>
    </row>
    <row r="9" spans="2:53" x14ac:dyDescent="0.2">
      <c r="B9" s="42"/>
      <c r="C9" s="50" t="s">
        <v>146</v>
      </c>
      <c r="D9" s="298">
        <v>57.3</v>
      </c>
      <c r="E9" s="298">
        <v>73.2</v>
      </c>
      <c r="F9" s="298">
        <v>65.3</v>
      </c>
      <c r="G9" s="298">
        <v>65.8</v>
      </c>
      <c r="H9" s="298">
        <v>80.5</v>
      </c>
      <c r="I9" s="298">
        <v>74.5</v>
      </c>
      <c r="J9" s="298">
        <v>124.4</v>
      </c>
      <c r="K9" s="298">
        <v>118.3</v>
      </c>
      <c r="L9" s="298">
        <v>1713.5</v>
      </c>
      <c r="M9" s="298">
        <v>1873.5</v>
      </c>
      <c r="N9" s="298">
        <v>49.2</v>
      </c>
      <c r="O9" s="298">
        <v>49.2</v>
      </c>
      <c r="P9" s="298">
        <v>25.8</v>
      </c>
      <c r="Q9" s="298">
        <v>3125.8</v>
      </c>
      <c r="R9" s="298">
        <v>31.2</v>
      </c>
      <c r="S9" s="299">
        <v>46.8</v>
      </c>
      <c r="T9" s="44"/>
      <c r="U9" s="47"/>
      <c r="V9" s="346"/>
      <c r="W9" s="346"/>
      <c r="X9" s="346"/>
      <c r="Y9" s="346"/>
      <c r="Z9" s="346"/>
      <c r="AA9" s="346"/>
      <c r="AB9" s="346"/>
      <c r="AC9" s="346"/>
      <c r="AD9" s="346"/>
      <c r="AE9" s="47"/>
      <c r="AF9" s="47"/>
      <c r="AG9" s="47"/>
      <c r="AH9" s="47"/>
      <c r="AI9" s="47"/>
      <c r="AJ9" s="47"/>
    </row>
    <row r="10" spans="2:53" x14ac:dyDescent="0.2">
      <c r="B10" s="42"/>
      <c r="C10" s="50" t="s">
        <v>150</v>
      </c>
      <c r="D10" s="300">
        <v>6.69</v>
      </c>
      <c r="E10" s="301">
        <v>4.41</v>
      </c>
      <c r="F10" s="301">
        <v>4.59</v>
      </c>
      <c r="G10" s="301">
        <v>4.68</v>
      </c>
      <c r="H10" s="301">
        <v>3.7</v>
      </c>
      <c r="I10" s="301">
        <v>3.94</v>
      </c>
      <c r="J10" s="301">
        <v>2.93</v>
      </c>
      <c r="K10" s="301">
        <v>4.5199999999999996</v>
      </c>
      <c r="L10" s="301">
        <v>0.28999999999999998</v>
      </c>
      <c r="M10" s="301">
        <v>0.17</v>
      </c>
      <c r="N10" s="301">
        <v>7</v>
      </c>
      <c r="O10" s="301">
        <v>8</v>
      </c>
      <c r="P10" s="301">
        <v>11.48</v>
      </c>
      <c r="Q10" s="301">
        <v>0.1</v>
      </c>
      <c r="R10" s="301">
        <v>12.5</v>
      </c>
      <c r="S10" s="311">
        <v>11.36</v>
      </c>
      <c r="T10" s="44"/>
      <c r="U10" s="400"/>
      <c r="V10" s="389"/>
      <c r="W10" s="389"/>
      <c r="X10" s="389"/>
      <c r="Y10" s="389"/>
      <c r="Z10" s="389"/>
      <c r="AA10" s="389"/>
      <c r="AB10" s="389"/>
      <c r="AC10" s="389"/>
      <c r="AD10" s="389"/>
      <c r="AE10" s="400"/>
      <c r="AF10" s="400"/>
      <c r="AG10" s="400"/>
      <c r="AH10" s="400"/>
      <c r="AI10" s="400"/>
      <c r="AJ10" s="400"/>
    </row>
    <row r="11" spans="2:53" x14ac:dyDescent="0.2">
      <c r="B11" s="42"/>
      <c r="C11" s="55" t="s">
        <v>129</v>
      </c>
      <c r="D11" s="89">
        <f t="shared" ref="D11:S11" si="0">ROUND((D10*D9),2)</f>
        <v>383.34</v>
      </c>
      <c r="E11" s="87">
        <f t="shared" si="0"/>
        <v>322.81</v>
      </c>
      <c r="F11" s="176">
        <f t="shared" si="0"/>
        <v>299.73</v>
      </c>
      <c r="G11" s="87">
        <f t="shared" si="0"/>
        <v>307.94</v>
      </c>
      <c r="H11" s="87">
        <f t="shared" si="0"/>
        <v>297.85000000000002</v>
      </c>
      <c r="I11" s="176">
        <f t="shared" si="0"/>
        <v>293.52999999999997</v>
      </c>
      <c r="J11" s="87">
        <f t="shared" si="0"/>
        <v>364.49</v>
      </c>
      <c r="K11" s="176">
        <f t="shared" si="0"/>
        <v>534.72</v>
      </c>
      <c r="L11" s="87">
        <f t="shared" si="0"/>
        <v>496.92</v>
      </c>
      <c r="M11" s="87">
        <f t="shared" si="0"/>
        <v>318.5</v>
      </c>
      <c r="N11" s="87">
        <f t="shared" si="0"/>
        <v>344.4</v>
      </c>
      <c r="O11" s="87">
        <f t="shared" si="0"/>
        <v>393.6</v>
      </c>
      <c r="P11" s="176">
        <f t="shared" si="0"/>
        <v>296.18</v>
      </c>
      <c r="Q11" s="176">
        <f t="shared" si="0"/>
        <v>312.58</v>
      </c>
      <c r="R11" s="87">
        <f t="shared" si="0"/>
        <v>390</v>
      </c>
      <c r="S11" s="86">
        <f t="shared" si="0"/>
        <v>531.65</v>
      </c>
      <c r="T11" s="44"/>
      <c r="U11" s="400"/>
      <c r="V11" s="389"/>
      <c r="W11" s="389"/>
      <c r="X11" s="389"/>
      <c r="Y11" s="389"/>
      <c r="Z11" s="389"/>
      <c r="AA11" s="389"/>
      <c r="AB11" s="389"/>
      <c r="AC11" s="389"/>
      <c r="AD11" s="389"/>
      <c r="AE11" s="400"/>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row>
    <row r="12" spans="2:53" x14ac:dyDescent="0.2">
      <c r="B12" s="42"/>
      <c r="C12" s="50"/>
      <c r="D12" s="78"/>
      <c r="E12" s="79"/>
      <c r="F12" s="107"/>
      <c r="G12" s="79"/>
      <c r="H12" s="79"/>
      <c r="I12" s="107"/>
      <c r="J12" s="79"/>
      <c r="K12" s="107"/>
      <c r="L12" s="79"/>
      <c r="M12" s="79"/>
      <c r="N12" s="79"/>
      <c r="O12" s="79"/>
      <c r="P12" s="107"/>
      <c r="Q12" s="107"/>
      <c r="R12" s="79"/>
      <c r="S12" s="97"/>
      <c r="T12" s="45"/>
      <c r="U12" s="47"/>
      <c r="V12" s="346"/>
      <c r="W12" s="346"/>
      <c r="X12" s="346"/>
      <c r="Y12" s="346"/>
      <c r="Z12" s="346"/>
      <c r="AA12" s="346"/>
      <c r="AB12" s="346"/>
      <c r="AC12" s="346"/>
      <c r="AD12" s="346"/>
      <c r="AE12" s="47"/>
      <c r="AF12" s="47"/>
      <c r="AG12" s="47"/>
      <c r="AH12" s="47"/>
      <c r="AI12" s="47"/>
      <c r="AJ12" s="47"/>
    </row>
    <row r="13" spans="2:53" x14ac:dyDescent="0.2">
      <c r="B13" s="42"/>
      <c r="C13" s="55" t="s">
        <v>2</v>
      </c>
      <c r="D13" s="80"/>
      <c r="E13" s="76"/>
      <c r="F13" s="105"/>
      <c r="G13" s="76"/>
      <c r="H13" s="76"/>
      <c r="I13" s="105"/>
      <c r="J13" s="76"/>
      <c r="K13" s="105"/>
      <c r="L13" s="76"/>
      <c r="M13" s="76"/>
      <c r="N13" s="76"/>
      <c r="O13" s="76"/>
      <c r="P13" s="105"/>
      <c r="Q13" s="105"/>
      <c r="R13" s="76"/>
      <c r="S13" s="99"/>
      <c r="T13" s="45"/>
      <c r="U13" s="47"/>
      <c r="V13" s="346"/>
      <c r="W13" s="346"/>
      <c r="X13" s="346"/>
      <c r="Y13" s="346"/>
      <c r="Z13" s="346"/>
      <c r="AA13" s="346"/>
      <c r="AB13" s="346"/>
      <c r="AC13" s="346"/>
      <c r="AD13" s="346"/>
      <c r="AE13" s="47"/>
      <c r="AF13" s="47"/>
      <c r="AG13" s="47"/>
      <c r="AH13" s="47"/>
      <c r="AI13" s="47"/>
      <c r="AJ13" s="47"/>
    </row>
    <row r="14" spans="2:53" x14ac:dyDescent="0.2">
      <c r="B14" s="42"/>
      <c r="C14" s="55" t="s">
        <v>3</v>
      </c>
      <c r="D14" s="82"/>
      <c r="E14" s="81"/>
      <c r="F14" s="108"/>
      <c r="G14" s="81"/>
      <c r="H14" s="81"/>
      <c r="I14" s="108"/>
      <c r="J14" s="81"/>
      <c r="K14" s="108"/>
      <c r="L14" s="81"/>
      <c r="M14" s="81"/>
      <c r="N14" s="81"/>
      <c r="O14" s="81"/>
      <c r="P14" s="108"/>
      <c r="Q14" s="108"/>
      <c r="R14" s="81"/>
      <c r="S14" s="100"/>
      <c r="T14" s="45"/>
      <c r="U14" s="47"/>
      <c r="V14" s="346"/>
      <c r="W14" s="346"/>
      <c r="X14" s="346"/>
      <c r="Y14" s="346"/>
      <c r="Z14" s="346"/>
      <c r="AA14" s="346"/>
      <c r="AB14" s="346"/>
      <c r="AC14" s="346"/>
      <c r="AD14" s="346"/>
      <c r="AE14" s="47"/>
      <c r="AF14" s="47"/>
      <c r="AG14" s="47"/>
      <c r="AH14" s="47"/>
      <c r="AI14" s="47"/>
      <c r="AJ14" s="47"/>
    </row>
    <row r="15" spans="2:53" x14ac:dyDescent="0.2">
      <c r="B15" s="42"/>
      <c r="C15" s="50" t="s">
        <v>4</v>
      </c>
      <c r="D15" s="319">
        <v>23.44</v>
      </c>
      <c r="E15" s="338">
        <v>32.11</v>
      </c>
      <c r="F15" s="338">
        <v>27</v>
      </c>
      <c r="G15" s="338">
        <v>28.91</v>
      </c>
      <c r="H15" s="338">
        <v>18.920000000000002</v>
      </c>
      <c r="I15" s="338">
        <v>65.2</v>
      </c>
      <c r="J15" s="338">
        <v>28.12</v>
      </c>
      <c r="K15" s="338">
        <v>87</v>
      </c>
      <c r="L15" s="338">
        <v>50.05</v>
      </c>
      <c r="M15" s="338">
        <v>21.28</v>
      </c>
      <c r="N15" s="338">
        <v>40.049999999999997</v>
      </c>
      <c r="O15" s="338">
        <v>39.6</v>
      </c>
      <c r="P15" s="338">
        <v>82.39</v>
      </c>
      <c r="Q15" s="338">
        <v>40.729999999999997</v>
      </c>
      <c r="R15" s="338">
        <v>16.03</v>
      </c>
      <c r="S15" s="318">
        <v>62.6</v>
      </c>
      <c r="T15" s="45"/>
      <c r="U15" s="400"/>
      <c r="V15" s="389"/>
      <c r="W15" s="389"/>
      <c r="X15" s="389"/>
      <c r="Y15" s="389"/>
      <c r="Z15" s="389"/>
      <c r="AA15" s="389"/>
      <c r="AB15" s="389"/>
      <c r="AC15" s="389"/>
      <c r="AD15" s="389"/>
      <c r="AE15" s="400"/>
      <c r="AF15" s="400"/>
      <c r="AG15" s="400"/>
      <c r="AH15" s="400"/>
      <c r="AI15" s="400"/>
      <c r="AJ15" s="400"/>
    </row>
    <row r="16" spans="2:53" x14ac:dyDescent="0.2">
      <c r="B16" s="42"/>
      <c r="C16" s="50" t="s">
        <v>23</v>
      </c>
      <c r="D16" s="302">
        <v>40.82</v>
      </c>
      <c r="E16" s="339">
        <v>52.29</v>
      </c>
      <c r="F16" s="339">
        <v>27.98</v>
      </c>
      <c r="G16" s="339">
        <v>28.44</v>
      </c>
      <c r="H16" s="339">
        <v>34.86</v>
      </c>
      <c r="I16" s="339">
        <v>39.9</v>
      </c>
      <c r="J16" s="339">
        <v>35.770000000000003</v>
      </c>
      <c r="K16" s="339">
        <v>50.91</v>
      </c>
      <c r="L16" s="339">
        <v>1.28</v>
      </c>
      <c r="M16" s="339">
        <v>1.74</v>
      </c>
      <c r="N16" s="339">
        <v>3.12</v>
      </c>
      <c r="O16" s="340">
        <v>3.12</v>
      </c>
      <c r="P16" s="340">
        <v>2.34</v>
      </c>
      <c r="Q16" s="340">
        <v>6.1</v>
      </c>
      <c r="R16" s="339">
        <v>29.35</v>
      </c>
      <c r="S16" s="321">
        <v>41.28</v>
      </c>
      <c r="T16" s="45"/>
      <c r="U16" s="400"/>
      <c r="V16" s="389"/>
      <c r="W16" s="389"/>
      <c r="X16" s="389"/>
      <c r="Y16" s="389"/>
      <c r="Z16" s="389"/>
      <c r="AA16" s="389"/>
      <c r="AB16" s="389"/>
      <c r="AC16" s="389"/>
      <c r="AD16" s="389"/>
      <c r="AE16" s="400"/>
      <c r="AF16" s="400"/>
      <c r="AG16" s="400"/>
      <c r="AH16" s="400"/>
      <c r="AI16" s="400"/>
      <c r="AJ16" s="400"/>
    </row>
    <row r="17" spans="2:52" x14ac:dyDescent="0.2">
      <c r="B17" s="42"/>
      <c r="C17" s="50" t="s">
        <v>5</v>
      </c>
      <c r="D17" s="319">
        <v>16.45</v>
      </c>
      <c r="E17" s="338">
        <v>21.16</v>
      </c>
      <c r="F17" s="338">
        <v>14.1</v>
      </c>
      <c r="G17" s="338">
        <v>12.69</v>
      </c>
      <c r="H17" s="338">
        <v>15.51</v>
      </c>
      <c r="I17" s="338">
        <v>17.39</v>
      </c>
      <c r="J17" s="338">
        <v>15.04</v>
      </c>
      <c r="K17" s="338">
        <v>23.51</v>
      </c>
      <c r="L17" s="338">
        <v>6.11</v>
      </c>
      <c r="M17" s="338">
        <v>8.4600000000000009</v>
      </c>
      <c r="N17" s="338">
        <v>15.04</v>
      </c>
      <c r="O17" s="338">
        <v>15.04</v>
      </c>
      <c r="P17" s="338">
        <v>11.28</v>
      </c>
      <c r="Q17" s="338">
        <v>29.62</v>
      </c>
      <c r="R17" s="338">
        <v>8.93</v>
      </c>
      <c r="S17" s="318">
        <v>22.57</v>
      </c>
      <c r="T17" s="45"/>
      <c r="U17" s="400"/>
      <c r="V17" s="389"/>
      <c r="W17" s="389"/>
      <c r="X17" s="389"/>
      <c r="Y17" s="389"/>
      <c r="Z17" s="389"/>
      <c r="AA17" s="389"/>
      <c r="AB17" s="389"/>
      <c r="AC17" s="389"/>
      <c r="AD17" s="389"/>
      <c r="AE17" s="400"/>
      <c r="AF17" s="400"/>
      <c r="AG17" s="400"/>
      <c r="AH17" s="400"/>
      <c r="AI17" s="400"/>
      <c r="AJ17" s="400"/>
    </row>
    <row r="18" spans="2:52" x14ac:dyDescent="0.2">
      <c r="B18" s="42"/>
      <c r="C18" s="53" t="s">
        <v>130</v>
      </c>
      <c r="D18" s="322">
        <v>0</v>
      </c>
      <c r="E18" s="340">
        <v>0</v>
      </c>
      <c r="F18" s="340">
        <v>0</v>
      </c>
      <c r="G18" s="340">
        <v>0</v>
      </c>
      <c r="H18" s="340">
        <v>0</v>
      </c>
      <c r="I18" s="340">
        <v>0</v>
      </c>
      <c r="J18" s="340">
        <v>0</v>
      </c>
      <c r="K18" s="340">
        <v>0</v>
      </c>
      <c r="L18" s="340">
        <v>0</v>
      </c>
      <c r="M18" s="340">
        <v>0</v>
      </c>
      <c r="N18" s="340">
        <v>0</v>
      </c>
      <c r="O18" s="340">
        <v>0</v>
      </c>
      <c r="P18" s="340">
        <v>0</v>
      </c>
      <c r="Q18" s="340">
        <v>0</v>
      </c>
      <c r="R18" s="340">
        <v>0</v>
      </c>
      <c r="S18" s="321">
        <v>5.64</v>
      </c>
      <c r="T18" s="45"/>
      <c r="U18" s="47"/>
      <c r="V18" s="346"/>
      <c r="W18" s="346"/>
      <c r="X18" s="346"/>
      <c r="Y18" s="346"/>
      <c r="Z18" s="346"/>
      <c r="AA18" s="346"/>
      <c r="AB18" s="346"/>
      <c r="AC18" s="346"/>
      <c r="AD18" s="346"/>
      <c r="AE18" s="47"/>
      <c r="AF18" s="47"/>
      <c r="AG18" s="47"/>
      <c r="AH18" s="47"/>
      <c r="AI18" s="47"/>
      <c r="AJ18" s="400"/>
    </row>
    <row r="19" spans="2:52" x14ac:dyDescent="0.2">
      <c r="B19" s="42"/>
      <c r="C19" s="50" t="s">
        <v>6</v>
      </c>
      <c r="D19" s="319">
        <v>59.11</v>
      </c>
      <c r="E19" s="338">
        <v>72.400000000000006</v>
      </c>
      <c r="F19" s="338">
        <v>62.93</v>
      </c>
      <c r="G19" s="338">
        <v>72.400000000000006</v>
      </c>
      <c r="H19" s="338">
        <v>28.99</v>
      </c>
      <c r="I19" s="338">
        <v>34.619999999999997</v>
      </c>
      <c r="J19" s="338">
        <v>22.95</v>
      </c>
      <c r="K19" s="338">
        <v>35.76</v>
      </c>
      <c r="L19" s="338">
        <v>86.21</v>
      </c>
      <c r="M19" s="338">
        <v>86.21</v>
      </c>
      <c r="N19" s="338">
        <v>74.099999999999994</v>
      </c>
      <c r="O19" s="338">
        <v>74.099999999999994</v>
      </c>
      <c r="P19" s="338">
        <v>55.59</v>
      </c>
      <c r="Q19" s="338">
        <v>82.12</v>
      </c>
      <c r="R19" s="338">
        <v>55.1</v>
      </c>
      <c r="S19" s="318">
        <v>46.18</v>
      </c>
      <c r="T19" s="45"/>
      <c r="U19" s="400"/>
      <c r="V19" s="389"/>
      <c r="W19" s="389"/>
      <c r="X19" s="389"/>
      <c r="Y19" s="389"/>
      <c r="Z19" s="389"/>
      <c r="AA19" s="389"/>
      <c r="AB19" s="389"/>
      <c r="AC19" s="389"/>
      <c r="AD19" s="389"/>
      <c r="AE19" s="400"/>
      <c r="AF19" s="400"/>
      <c r="AG19" s="400"/>
      <c r="AH19" s="400"/>
      <c r="AI19" s="400"/>
      <c r="AJ19" s="400"/>
    </row>
    <row r="20" spans="2:52" x14ac:dyDescent="0.2">
      <c r="B20" s="42"/>
      <c r="C20" s="50" t="s">
        <v>7</v>
      </c>
      <c r="D20" s="320">
        <v>38.659999999999997</v>
      </c>
      <c r="E20" s="339">
        <v>38.659999999999997</v>
      </c>
      <c r="F20" s="339">
        <v>10.050000000000001</v>
      </c>
      <c r="G20" s="339">
        <v>36.020000000000003</v>
      </c>
      <c r="H20" s="339">
        <v>36.020000000000003</v>
      </c>
      <c r="I20" s="339">
        <v>0</v>
      </c>
      <c r="J20" s="339">
        <v>10.050000000000001</v>
      </c>
      <c r="K20" s="339">
        <v>0</v>
      </c>
      <c r="L20" s="339">
        <v>58.27</v>
      </c>
      <c r="M20" s="339">
        <v>58.27</v>
      </c>
      <c r="N20" s="339">
        <v>27.6</v>
      </c>
      <c r="O20" s="339">
        <v>27.6</v>
      </c>
      <c r="P20" s="339">
        <v>0</v>
      </c>
      <c r="Q20" s="339">
        <v>61.39</v>
      </c>
      <c r="R20" s="339">
        <v>27.6</v>
      </c>
      <c r="S20" s="321">
        <v>20.82</v>
      </c>
      <c r="T20" s="45"/>
      <c r="U20" s="400"/>
      <c r="V20" s="389"/>
      <c r="W20" s="389"/>
      <c r="X20" s="389"/>
      <c r="Y20" s="389"/>
      <c r="Z20" s="346"/>
      <c r="AA20" s="389"/>
      <c r="AB20" s="346"/>
      <c r="AC20" s="389"/>
      <c r="AD20" s="389"/>
      <c r="AE20" s="400"/>
      <c r="AF20" s="400"/>
      <c r="AG20" s="47"/>
      <c r="AH20" s="400"/>
      <c r="AI20" s="400"/>
      <c r="AJ20" s="400"/>
    </row>
    <row r="21" spans="2:52" x14ac:dyDescent="0.2">
      <c r="B21" s="42"/>
      <c r="C21" s="94" t="s">
        <v>180</v>
      </c>
      <c r="D21" s="319">
        <v>6.32</v>
      </c>
      <c r="E21" s="338">
        <v>8.43</v>
      </c>
      <c r="F21" s="338">
        <v>7.9</v>
      </c>
      <c r="G21" s="338">
        <v>7.73</v>
      </c>
      <c r="H21" s="338">
        <v>6.44</v>
      </c>
      <c r="I21" s="338">
        <v>0</v>
      </c>
      <c r="J21" s="338">
        <v>3.95</v>
      </c>
      <c r="K21" s="338">
        <v>0</v>
      </c>
      <c r="L21" s="338">
        <v>13.88</v>
      </c>
      <c r="M21" s="338">
        <v>13.88</v>
      </c>
      <c r="N21" s="338">
        <v>16.34</v>
      </c>
      <c r="O21" s="338">
        <v>16.34</v>
      </c>
      <c r="P21" s="338">
        <v>14</v>
      </c>
      <c r="Q21" s="338">
        <v>16.34</v>
      </c>
      <c r="R21" s="338">
        <v>1.86</v>
      </c>
      <c r="S21" s="338">
        <v>0</v>
      </c>
      <c r="T21" s="45"/>
      <c r="U21" s="400"/>
      <c r="V21" s="389"/>
      <c r="W21" s="389"/>
      <c r="X21" s="389"/>
      <c r="Y21" s="389"/>
      <c r="Z21" s="346"/>
      <c r="AA21" s="389"/>
      <c r="AB21" s="346"/>
      <c r="AC21" s="389"/>
      <c r="AD21" s="389"/>
      <c r="AE21" s="400"/>
      <c r="AF21" s="400"/>
      <c r="AG21" s="400"/>
      <c r="AH21" s="400"/>
      <c r="AI21" s="400"/>
      <c r="AJ21" s="47"/>
    </row>
    <row r="22" spans="2:52" x14ac:dyDescent="0.2">
      <c r="B22" s="42"/>
      <c r="C22" s="50" t="s">
        <v>8</v>
      </c>
      <c r="D22" s="322">
        <v>21.51</v>
      </c>
      <c r="E22" s="340">
        <v>22.75</v>
      </c>
      <c r="F22" s="340">
        <v>21.5</v>
      </c>
      <c r="G22" s="340">
        <v>21.45</v>
      </c>
      <c r="H22" s="340">
        <v>22.53</v>
      </c>
      <c r="I22" s="340">
        <v>19.829999999999998</v>
      </c>
      <c r="J22" s="340">
        <v>22.27</v>
      </c>
      <c r="K22" s="340">
        <v>24.73</v>
      </c>
      <c r="L22" s="340">
        <v>18.62</v>
      </c>
      <c r="M22" s="340">
        <v>19.54</v>
      </c>
      <c r="N22" s="340">
        <v>17.5</v>
      </c>
      <c r="O22" s="340">
        <v>17.5</v>
      </c>
      <c r="P22" s="340">
        <v>18.55</v>
      </c>
      <c r="Q22" s="340">
        <v>20.46</v>
      </c>
      <c r="R22" s="340">
        <v>19.5</v>
      </c>
      <c r="S22" s="321">
        <v>20.43</v>
      </c>
      <c r="T22" s="45"/>
      <c r="U22" s="400"/>
      <c r="V22" s="389"/>
      <c r="W22" s="389"/>
      <c r="X22" s="389"/>
      <c r="Y22" s="389"/>
      <c r="Z22" s="389"/>
      <c r="AA22" s="389"/>
      <c r="AB22" s="389"/>
      <c r="AC22" s="389"/>
      <c r="AD22" s="389"/>
      <c r="AE22" s="400"/>
      <c r="AF22" s="400"/>
      <c r="AG22" s="400"/>
      <c r="AH22" s="400"/>
      <c r="AI22" s="400"/>
      <c r="AJ22" s="400"/>
    </row>
    <row r="23" spans="2:52" x14ac:dyDescent="0.2">
      <c r="B23" s="42"/>
      <c r="C23" s="50" t="s">
        <v>9</v>
      </c>
      <c r="D23" s="319">
        <v>10.61</v>
      </c>
      <c r="E23" s="338">
        <v>10.61</v>
      </c>
      <c r="F23" s="338">
        <v>10.61</v>
      </c>
      <c r="G23" s="338">
        <v>10.61</v>
      </c>
      <c r="H23" s="338">
        <v>10.61</v>
      </c>
      <c r="I23" s="338">
        <v>10.61</v>
      </c>
      <c r="J23" s="338">
        <v>10.61</v>
      </c>
      <c r="K23" s="338">
        <v>12.11</v>
      </c>
      <c r="L23" s="338">
        <v>10.61</v>
      </c>
      <c r="M23" s="338">
        <v>10.61</v>
      </c>
      <c r="N23" s="338">
        <v>10.61</v>
      </c>
      <c r="O23" s="338">
        <v>10.61</v>
      </c>
      <c r="P23" s="338">
        <v>10.61</v>
      </c>
      <c r="Q23" s="338">
        <v>10.61</v>
      </c>
      <c r="R23" s="338">
        <v>10.61</v>
      </c>
      <c r="S23" s="318">
        <v>10.61</v>
      </c>
      <c r="T23" s="45"/>
      <c r="U23" s="400"/>
      <c r="V23" s="389"/>
      <c r="W23" s="389"/>
      <c r="X23" s="389"/>
      <c r="Y23" s="389"/>
      <c r="Z23" s="389"/>
      <c r="AA23" s="389"/>
      <c r="AB23" s="389"/>
      <c r="AC23" s="389"/>
      <c r="AD23" s="389"/>
      <c r="AE23" s="400"/>
      <c r="AF23" s="400"/>
      <c r="AG23" s="400"/>
      <c r="AH23" s="400"/>
      <c r="AI23" s="400"/>
      <c r="AJ23" s="400"/>
    </row>
    <row r="24" spans="2:52" x14ac:dyDescent="0.2">
      <c r="B24" s="42"/>
      <c r="C24" s="50" t="s">
        <v>83</v>
      </c>
      <c r="D24" s="320">
        <v>19.75</v>
      </c>
      <c r="E24" s="339">
        <v>19.75</v>
      </c>
      <c r="F24" s="339">
        <v>19.75</v>
      </c>
      <c r="G24" s="339">
        <v>17.75</v>
      </c>
      <c r="H24" s="339">
        <v>17.75</v>
      </c>
      <c r="I24" s="339">
        <v>17.75</v>
      </c>
      <c r="J24" s="339">
        <v>17.75</v>
      </c>
      <c r="K24" s="339">
        <v>54.96</v>
      </c>
      <c r="L24" s="339">
        <v>19.5</v>
      </c>
      <c r="M24" s="339">
        <v>19.5</v>
      </c>
      <c r="N24" s="339">
        <v>17</v>
      </c>
      <c r="O24" s="339">
        <v>17</v>
      </c>
      <c r="P24" s="339">
        <v>19.75</v>
      </c>
      <c r="Q24" s="339">
        <v>16.5</v>
      </c>
      <c r="R24" s="339">
        <v>17.75</v>
      </c>
      <c r="S24" s="321">
        <v>17.75</v>
      </c>
      <c r="T24" s="45"/>
      <c r="U24" s="400"/>
      <c r="V24" s="389"/>
      <c r="W24" s="389"/>
      <c r="X24" s="389"/>
      <c r="Y24" s="389"/>
      <c r="Z24" s="389"/>
      <c r="AA24" s="389"/>
      <c r="AB24" s="389"/>
      <c r="AC24" s="389"/>
      <c r="AD24" s="389"/>
      <c r="AE24" s="400"/>
      <c r="AF24" s="400"/>
      <c r="AG24" s="400"/>
      <c r="AH24" s="400"/>
      <c r="AI24" s="400"/>
      <c r="AJ24" s="400"/>
    </row>
    <row r="25" spans="2:52" x14ac:dyDescent="0.2">
      <c r="B25" s="42"/>
      <c r="C25" s="50" t="s">
        <v>10</v>
      </c>
      <c r="D25" s="323">
        <v>6.73</v>
      </c>
      <c r="E25" s="324">
        <v>7.65</v>
      </c>
      <c r="F25" s="324">
        <v>11.59</v>
      </c>
      <c r="G25" s="324">
        <v>5.0999999999999996</v>
      </c>
      <c r="H25" s="324">
        <v>5.0999999999999996</v>
      </c>
      <c r="I25" s="324">
        <v>7.13</v>
      </c>
      <c r="J25" s="324">
        <v>8.98</v>
      </c>
      <c r="K25" s="324">
        <v>11.93</v>
      </c>
      <c r="L25" s="324">
        <v>24.53</v>
      </c>
      <c r="M25" s="324">
        <v>22.16</v>
      </c>
      <c r="N25" s="324">
        <v>8.82</v>
      </c>
      <c r="O25" s="324">
        <v>8.82</v>
      </c>
      <c r="P25" s="324">
        <v>7.67</v>
      </c>
      <c r="Q25" s="324">
        <v>7.48</v>
      </c>
      <c r="R25" s="324">
        <v>10.93</v>
      </c>
      <c r="S25" s="325">
        <v>13.1</v>
      </c>
      <c r="T25" s="45"/>
      <c r="U25" s="400"/>
      <c r="V25" s="389"/>
      <c r="W25" s="389"/>
      <c r="X25" s="389"/>
      <c r="Y25" s="389"/>
      <c r="Z25" s="389"/>
      <c r="AA25" s="389"/>
      <c r="AB25" s="389"/>
      <c r="AC25" s="389"/>
      <c r="AD25" s="389"/>
      <c r="AE25" s="400"/>
      <c r="AF25" s="400"/>
      <c r="AG25" s="400"/>
      <c r="AH25" s="400"/>
      <c r="AI25" s="400"/>
      <c r="AJ25" s="400"/>
    </row>
    <row r="26" spans="2:52" x14ac:dyDescent="0.2">
      <c r="B26" s="42"/>
      <c r="C26" s="50" t="s">
        <v>84</v>
      </c>
      <c r="D26" s="339">
        <v>4.97</v>
      </c>
      <c r="E26" s="339">
        <v>4.97</v>
      </c>
      <c r="F26" s="339">
        <v>4.97</v>
      </c>
      <c r="G26" s="339">
        <v>4.97</v>
      </c>
      <c r="H26" s="339">
        <v>4.97</v>
      </c>
      <c r="I26" s="339">
        <v>4.97</v>
      </c>
      <c r="J26" s="339">
        <v>4.97</v>
      </c>
      <c r="K26" s="339">
        <v>4.97</v>
      </c>
      <c r="L26" s="339">
        <v>4.97</v>
      </c>
      <c r="M26" s="339">
        <v>4.97</v>
      </c>
      <c r="N26" s="339">
        <v>4.97</v>
      </c>
      <c r="O26" s="339">
        <v>4.97</v>
      </c>
      <c r="P26" s="339">
        <v>4.97</v>
      </c>
      <c r="Q26" s="339">
        <v>4.97</v>
      </c>
      <c r="R26" s="339">
        <v>4.97</v>
      </c>
      <c r="S26" s="339">
        <v>4.97</v>
      </c>
      <c r="T26" s="45"/>
      <c r="U26" s="400"/>
      <c r="V26" s="389"/>
      <c r="W26" s="389"/>
      <c r="X26" s="389"/>
      <c r="Y26" s="389"/>
      <c r="Z26" s="389"/>
      <c r="AA26" s="389"/>
      <c r="AB26" s="389"/>
      <c r="AC26" s="389"/>
      <c r="AD26" s="389"/>
      <c r="AE26" s="400"/>
      <c r="AF26" s="400"/>
      <c r="AG26" s="400"/>
      <c r="AH26" s="400"/>
      <c r="AI26" s="400"/>
      <c r="AJ26" s="400"/>
    </row>
    <row r="27" spans="2:52" x14ac:dyDescent="0.2">
      <c r="B27" s="42"/>
      <c r="C27" s="50" t="s">
        <v>11</v>
      </c>
      <c r="D27" s="319">
        <v>6.21</v>
      </c>
      <c r="E27" s="338">
        <v>7.27</v>
      </c>
      <c r="F27" s="338">
        <v>12.28</v>
      </c>
      <c r="G27" s="338">
        <v>6.15</v>
      </c>
      <c r="H27" s="338">
        <v>5.04</v>
      </c>
      <c r="I27" s="338">
        <v>12.23</v>
      </c>
      <c r="J27" s="338">
        <v>4.51</v>
      </c>
      <c r="K27" s="338">
        <v>7.65</v>
      </c>
      <c r="L27" s="338">
        <v>7.35</v>
      </c>
      <c r="M27" s="338">
        <v>6.67</v>
      </c>
      <c r="N27" s="338">
        <v>5.88</v>
      </c>
      <c r="O27" s="338">
        <v>5.87</v>
      </c>
      <c r="P27" s="338">
        <v>5.68</v>
      </c>
      <c r="Q27" s="338">
        <v>7.41</v>
      </c>
      <c r="R27" s="338">
        <v>5.07</v>
      </c>
      <c r="S27" s="318">
        <v>6.65</v>
      </c>
      <c r="T27" s="45"/>
      <c r="U27" s="400"/>
      <c r="V27" s="389"/>
      <c r="W27" s="389"/>
      <c r="X27" s="389"/>
      <c r="Y27" s="389"/>
      <c r="Z27" s="389"/>
      <c r="AA27" s="389"/>
      <c r="AB27" s="389"/>
      <c r="AC27" s="389"/>
      <c r="AD27" s="389"/>
      <c r="AE27" s="400"/>
      <c r="AF27" s="400"/>
      <c r="AG27" s="400"/>
      <c r="AH27" s="400"/>
      <c r="AI27" s="400"/>
      <c r="AJ27" s="400"/>
    </row>
    <row r="28" spans="2:52" x14ac:dyDescent="0.2">
      <c r="B28" s="42"/>
      <c r="C28" s="55" t="s">
        <v>131</v>
      </c>
      <c r="D28" s="89">
        <f t="shared" ref="D28:S28" si="1">SUM(D15:D27)</f>
        <v>254.57999999999996</v>
      </c>
      <c r="E28" s="87">
        <f t="shared" si="1"/>
        <v>298.05</v>
      </c>
      <c r="F28" s="176">
        <f t="shared" si="1"/>
        <v>230.66</v>
      </c>
      <c r="G28" s="87">
        <f t="shared" si="1"/>
        <v>252.22</v>
      </c>
      <c r="H28" s="87">
        <f t="shared" si="1"/>
        <v>206.73999999999998</v>
      </c>
      <c r="I28" s="176">
        <f t="shared" si="1"/>
        <v>229.63</v>
      </c>
      <c r="J28" s="87">
        <f>SUM(J15:J27)</f>
        <v>184.96999999999997</v>
      </c>
      <c r="K28" s="176">
        <f>SUM(K15:K27)</f>
        <v>313.52999999999997</v>
      </c>
      <c r="L28" s="87">
        <f t="shared" si="1"/>
        <v>301.38</v>
      </c>
      <c r="M28" s="87">
        <f t="shared" si="1"/>
        <v>273.29000000000008</v>
      </c>
      <c r="N28" s="87">
        <f t="shared" si="1"/>
        <v>241.03</v>
      </c>
      <c r="O28" s="87">
        <f t="shared" si="1"/>
        <v>240.56999999999996</v>
      </c>
      <c r="P28" s="176">
        <f t="shared" si="1"/>
        <v>232.83000000000004</v>
      </c>
      <c r="Q28" s="176">
        <f t="shared" si="1"/>
        <v>303.73000000000008</v>
      </c>
      <c r="R28" s="87">
        <f t="shared" si="1"/>
        <v>207.70000000000002</v>
      </c>
      <c r="S28" s="86">
        <f t="shared" si="1"/>
        <v>272.60000000000002</v>
      </c>
      <c r="T28" s="45"/>
      <c r="U28" s="400"/>
      <c r="V28" s="389"/>
      <c r="W28" s="389"/>
      <c r="X28" s="389"/>
      <c r="Y28" s="389"/>
      <c r="Z28" s="389"/>
      <c r="AA28" s="389"/>
      <c r="AB28" s="389"/>
      <c r="AC28" s="389"/>
      <c r="AD28" s="389"/>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row>
    <row r="29" spans="2:52" x14ac:dyDescent="0.2">
      <c r="B29" s="42"/>
      <c r="C29" s="50"/>
      <c r="D29" s="80"/>
      <c r="E29" s="76"/>
      <c r="F29" s="105"/>
      <c r="G29" s="76"/>
      <c r="H29" s="76"/>
      <c r="I29" s="105"/>
      <c r="J29" s="76"/>
      <c r="K29" s="105"/>
      <c r="L29" s="76"/>
      <c r="M29" s="76"/>
      <c r="N29" s="76"/>
      <c r="O29" s="76"/>
      <c r="P29" s="105"/>
      <c r="Q29" s="105"/>
      <c r="R29" s="76"/>
      <c r="S29" s="99"/>
      <c r="T29" s="45"/>
      <c r="U29" s="47"/>
      <c r="V29" s="346"/>
      <c r="W29" s="346"/>
      <c r="X29" s="346"/>
      <c r="Y29" s="346"/>
      <c r="Z29" s="346"/>
      <c r="AA29" s="346"/>
      <c r="AB29" s="346"/>
      <c r="AC29" s="346"/>
      <c r="AD29" s="346"/>
      <c r="AE29" s="47"/>
      <c r="AF29" s="47"/>
      <c r="AG29" s="47"/>
      <c r="AH29" s="47"/>
      <c r="AI29" s="47"/>
      <c r="AJ29" s="47"/>
    </row>
    <row r="30" spans="2:52" x14ac:dyDescent="0.2">
      <c r="B30" s="42"/>
      <c r="C30" s="55" t="s">
        <v>12</v>
      </c>
      <c r="D30" s="80"/>
      <c r="E30" s="76"/>
      <c r="F30" s="105"/>
      <c r="G30" s="76"/>
      <c r="H30" s="76"/>
      <c r="I30" s="105"/>
      <c r="J30" s="76"/>
      <c r="K30" s="105"/>
      <c r="L30" s="76"/>
      <c r="M30" s="76"/>
      <c r="N30" s="76"/>
      <c r="O30" s="76"/>
      <c r="P30" s="105"/>
      <c r="Q30" s="105"/>
      <c r="R30" s="76"/>
      <c r="S30" s="99"/>
      <c r="T30" s="45"/>
      <c r="U30" s="47"/>
      <c r="V30" s="346"/>
      <c r="W30" s="346"/>
      <c r="X30" s="346"/>
      <c r="Y30" s="346"/>
      <c r="Z30" s="346"/>
      <c r="AA30" s="346"/>
      <c r="AB30" s="346"/>
      <c r="AC30" s="346"/>
      <c r="AD30" s="346"/>
      <c r="AE30" s="47"/>
      <c r="AF30" s="47"/>
      <c r="AG30" s="47"/>
      <c r="AH30" s="47"/>
      <c r="AI30" s="47"/>
      <c r="AJ30" s="47"/>
    </row>
    <row r="31" spans="2:52" x14ac:dyDescent="0.2">
      <c r="B31" s="42"/>
      <c r="C31" s="50" t="s">
        <v>13</v>
      </c>
      <c r="D31" s="326">
        <v>0.84</v>
      </c>
      <c r="E31" s="350">
        <v>0.84</v>
      </c>
      <c r="F31" s="350">
        <v>0.84</v>
      </c>
      <c r="G31" s="350">
        <v>0.84</v>
      </c>
      <c r="H31" s="350">
        <v>0.84</v>
      </c>
      <c r="I31" s="350">
        <v>0.84</v>
      </c>
      <c r="J31" s="350">
        <v>0.84</v>
      </c>
      <c r="K31" s="350">
        <v>0.84</v>
      </c>
      <c r="L31" s="350">
        <v>0.84</v>
      </c>
      <c r="M31" s="350">
        <v>0.84</v>
      </c>
      <c r="N31" s="350">
        <v>0.84</v>
      </c>
      <c r="O31" s="350">
        <v>0.84</v>
      </c>
      <c r="P31" s="350">
        <v>0.84</v>
      </c>
      <c r="Q31" s="350">
        <v>0.84</v>
      </c>
      <c r="R31" s="350">
        <v>0.84</v>
      </c>
      <c r="S31" s="353">
        <v>0.84</v>
      </c>
      <c r="T31" s="45"/>
      <c r="U31" s="400"/>
      <c r="V31" s="389"/>
      <c r="W31" s="389"/>
      <c r="X31" s="389"/>
      <c r="Y31" s="389"/>
      <c r="Z31" s="389"/>
      <c r="AA31" s="389"/>
      <c r="AB31" s="389"/>
      <c r="AC31" s="389"/>
      <c r="AD31" s="389"/>
      <c r="AE31" s="400"/>
      <c r="AF31" s="400"/>
      <c r="AG31" s="400"/>
      <c r="AH31" s="400"/>
      <c r="AI31" s="400"/>
      <c r="AJ31" s="400"/>
    </row>
    <row r="32" spans="2:52" x14ac:dyDescent="0.2">
      <c r="B32" s="42"/>
      <c r="C32" s="50" t="s">
        <v>14</v>
      </c>
      <c r="D32" s="361">
        <v>7.46</v>
      </c>
      <c r="E32" s="361">
        <v>7.46</v>
      </c>
      <c r="F32" s="361">
        <v>7.46</v>
      </c>
      <c r="G32" s="361">
        <v>7.46</v>
      </c>
      <c r="H32" s="361">
        <v>7.46</v>
      </c>
      <c r="I32" s="361">
        <v>7.46</v>
      </c>
      <c r="J32" s="361">
        <v>7.46</v>
      </c>
      <c r="K32" s="361">
        <v>7.46</v>
      </c>
      <c r="L32" s="361">
        <v>7.46</v>
      </c>
      <c r="M32" s="361">
        <v>7.46</v>
      </c>
      <c r="N32" s="361">
        <v>7.46</v>
      </c>
      <c r="O32" s="361">
        <v>7.46</v>
      </c>
      <c r="P32" s="361">
        <v>7.46</v>
      </c>
      <c r="Q32" s="361">
        <v>7.46</v>
      </c>
      <c r="R32" s="361">
        <v>7.46</v>
      </c>
      <c r="S32" s="360">
        <v>7.46</v>
      </c>
      <c r="T32" s="45"/>
      <c r="U32" s="400"/>
      <c r="V32" s="389"/>
      <c r="W32" s="389"/>
      <c r="X32" s="389"/>
      <c r="Y32" s="389"/>
      <c r="Z32" s="389"/>
      <c r="AA32" s="389"/>
      <c r="AB32" s="389"/>
      <c r="AC32" s="389"/>
      <c r="AD32" s="389"/>
      <c r="AE32" s="400"/>
      <c r="AF32" s="400"/>
      <c r="AG32" s="400"/>
      <c r="AH32" s="400"/>
      <c r="AI32" s="400"/>
      <c r="AJ32" s="400"/>
    </row>
    <row r="33" spans="2:52" x14ac:dyDescent="0.2">
      <c r="B33" s="42"/>
      <c r="C33" s="53" t="s">
        <v>132</v>
      </c>
      <c r="D33" s="351">
        <v>3.37</v>
      </c>
      <c r="E33" s="351">
        <v>3.37</v>
      </c>
      <c r="F33" s="351">
        <v>3.37</v>
      </c>
      <c r="G33" s="351">
        <v>3.37</v>
      </c>
      <c r="H33" s="351">
        <v>3.37</v>
      </c>
      <c r="I33" s="351">
        <v>3.37</v>
      </c>
      <c r="J33" s="351">
        <v>3.37</v>
      </c>
      <c r="K33" s="351">
        <v>3.37</v>
      </c>
      <c r="L33" s="351">
        <v>3.37</v>
      </c>
      <c r="M33" s="351">
        <v>3.37</v>
      </c>
      <c r="N33" s="351">
        <v>3.37</v>
      </c>
      <c r="O33" s="351">
        <v>3.37</v>
      </c>
      <c r="P33" s="351">
        <v>3.37</v>
      </c>
      <c r="Q33" s="351">
        <v>3.37</v>
      </c>
      <c r="R33" s="351">
        <v>3.37</v>
      </c>
      <c r="S33" s="354">
        <v>3.37</v>
      </c>
      <c r="T33" s="45"/>
      <c r="U33" s="400"/>
      <c r="V33" s="389"/>
      <c r="W33" s="389"/>
      <c r="X33" s="389"/>
      <c r="Y33" s="389"/>
      <c r="Z33" s="389"/>
      <c r="AA33" s="389"/>
      <c r="AB33" s="389"/>
      <c r="AC33" s="389"/>
      <c r="AD33" s="389"/>
      <c r="AE33" s="400"/>
      <c r="AF33" s="400"/>
      <c r="AG33" s="400"/>
      <c r="AH33" s="400"/>
      <c r="AI33" s="400"/>
      <c r="AJ33" s="400"/>
    </row>
    <row r="34" spans="2:52" x14ac:dyDescent="0.2">
      <c r="B34" s="42"/>
      <c r="C34" s="48" t="s">
        <v>15</v>
      </c>
      <c r="D34" s="328">
        <v>43.9</v>
      </c>
      <c r="E34" s="358">
        <v>43.9</v>
      </c>
      <c r="F34" s="358">
        <v>43.9</v>
      </c>
      <c r="G34" s="358">
        <v>43.9</v>
      </c>
      <c r="H34" s="358">
        <v>43.9</v>
      </c>
      <c r="I34" s="358">
        <v>43.9</v>
      </c>
      <c r="J34" s="358">
        <v>43.9</v>
      </c>
      <c r="K34" s="358">
        <v>50.09</v>
      </c>
      <c r="L34" s="358">
        <v>43.9</v>
      </c>
      <c r="M34" s="358">
        <v>43.9</v>
      </c>
      <c r="N34" s="358">
        <v>43.9</v>
      </c>
      <c r="O34" s="358">
        <v>43.9</v>
      </c>
      <c r="P34" s="358">
        <v>43.9</v>
      </c>
      <c r="Q34" s="358">
        <v>43.9</v>
      </c>
      <c r="R34" s="358">
        <v>43.9</v>
      </c>
      <c r="S34" s="359">
        <v>43.9</v>
      </c>
      <c r="T34" s="45"/>
      <c r="U34" s="400"/>
      <c r="V34" s="389"/>
      <c r="W34" s="389"/>
      <c r="X34" s="389"/>
      <c r="Y34" s="389"/>
      <c r="Z34" s="389"/>
      <c r="AA34" s="389"/>
      <c r="AB34" s="389"/>
      <c r="AC34" s="389"/>
      <c r="AD34" s="389"/>
      <c r="AE34" s="400"/>
      <c r="AF34" s="400"/>
      <c r="AG34" s="400"/>
      <c r="AH34" s="400"/>
      <c r="AI34" s="400"/>
      <c r="AJ34" s="400"/>
    </row>
    <row r="35" spans="2:52" x14ac:dyDescent="0.2">
      <c r="B35" s="42"/>
      <c r="C35" s="48" t="s">
        <v>16</v>
      </c>
      <c r="D35" s="326">
        <v>1.9</v>
      </c>
      <c r="E35" s="350">
        <v>1.9</v>
      </c>
      <c r="F35" s="350">
        <v>1.9</v>
      </c>
      <c r="G35" s="350">
        <v>1.9</v>
      </c>
      <c r="H35" s="350">
        <v>1.9</v>
      </c>
      <c r="I35" s="350">
        <v>1.9</v>
      </c>
      <c r="J35" s="350">
        <v>1.9</v>
      </c>
      <c r="K35" s="350">
        <v>1.9</v>
      </c>
      <c r="L35" s="350">
        <v>1.9</v>
      </c>
      <c r="M35" s="350">
        <v>1.9</v>
      </c>
      <c r="N35" s="350">
        <v>1.9</v>
      </c>
      <c r="O35" s="350">
        <v>1.9</v>
      </c>
      <c r="P35" s="350">
        <v>1.9</v>
      </c>
      <c r="Q35" s="350">
        <v>1.9</v>
      </c>
      <c r="R35" s="350">
        <v>1.9</v>
      </c>
      <c r="S35" s="353">
        <v>1.9</v>
      </c>
      <c r="T35" s="45"/>
      <c r="U35" s="400"/>
      <c r="V35" s="389"/>
      <c r="W35" s="389"/>
      <c r="X35" s="389"/>
      <c r="Y35" s="389"/>
      <c r="Z35" s="389"/>
      <c r="AA35" s="389"/>
      <c r="AB35" s="389"/>
      <c r="AC35" s="389"/>
      <c r="AD35" s="389"/>
      <c r="AE35" s="400"/>
      <c r="AF35" s="400"/>
      <c r="AG35" s="400"/>
      <c r="AH35" s="400"/>
      <c r="AI35" s="400"/>
      <c r="AJ35" s="400"/>
    </row>
    <row r="36" spans="2:52" x14ac:dyDescent="0.2">
      <c r="B36" s="42"/>
      <c r="C36" s="48" t="s">
        <v>17</v>
      </c>
      <c r="D36" s="328">
        <v>30.77</v>
      </c>
      <c r="E36" s="358">
        <v>30.77</v>
      </c>
      <c r="F36" s="358">
        <v>30.77</v>
      </c>
      <c r="G36" s="358">
        <v>30.77</v>
      </c>
      <c r="H36" s="358">
        <v>30.77</v>
      </c>
      <c r="I36" s="358">
        <v>30.77</v>
      </c>
      <c r="J36" s="358">
        <v>30.77</v>
      </c>
      <c r="K36" s="358">
        <v>35.11</v>
      </c>
      <c r="L36" s="358">
        <v>30.77</v>
      </c>
      <c r="M36" s="358">
        <v>30.77</v>
      </c>
      <c r="N36" s="358">
        <v>30.77</v>
      </c>
      <c r="O36" s="358">
        <v>30.77</v>
      </c>
      <c r="P36" s="358">
        <v>30.77</v>
      </c>
      <c r="Q36" s="358">
        <v>30.77</v>
      </c>
      <c r="R36" s="358">
        <v>30.77</v>
      </c>
      <c r="S36" s="359">
        <v>30.77</v>
      </c>
      <c r="T36" s="45"/>
      <c r="U36" s="400"/>
      <c r="V36" s="389"/>
      <c r="W36" s="389"/>
      <c r="X36" s="389"/>
      <c r="Y36" s="389"/>
      <c r="Z36" s="389"/>
      <c r="AA36" s="389"/>
      <c r="AB36" s="389"/>
      <c r="AC36" s="389"/>
      <c r="AD36" s="389"/>
      <c r="AE36" s="400"/>
      <c r="AF36" s="400"/>
      <c r="AG36" s="400"/>
      <c r="AH36" s="400"/>
      <c r="AI36" s="400"/>
      <c r="AJ36" s="400"/>
    </row>
    <row r="37" spans="2:52" x14ac:dyDescent="0.2">
      <c r="B37" s="42"/>
      <c r="C37" s="48" t="s">
        <v>18</v>
      </c>
      <c r="D37" s="326">
        <v>1.1599999999999999</v>
      </c>
      <c r="E37" s="350">
        <v>1.1599999999999999</v>
      </c>
      <c r="F37" s="350">
        <v>1.1599999999999999</v>
      </c>
      <c r="G37" s="350">
        <v>1.1599999999999999</v>
      </c>
      <c r="H37" s="350">
        <v>1.1599999999999999</v>
      </c>
      <c r="I37" s="350">
        <v>1.1599999999999999</v>
      </c>
      <c r="J37" s="350">
        <v>1.1599999999999999</v>
      </c>
      <c r="K37" s="350">
        <v>1.1599999999999999</v>
      </c>
      <c r="L37" s="350">
        <v>1.1599999999999999</v>
      </c>
      <c r="M37" s="350">
        <v>1.1599999999999999</v>
      </c>
      <c r="N37" s="350">
        <v>1.1599999999999999</v>
      </c>
      <c r="O37" s="350">
        <v>1.1599999999999999</v>
      </c>
      <c r="P37" s="350">
        <v>1.1599999999999999</v>
      </c>
      <c r="Q37" s="350">
        <v>1.1599999999999999</v>
      </c>
      <c r="R37" s="350">
        <v>1.1599999999999999</v>
      </c>
      <c r="S37" s="353">
        <v>1.1599999999999999</v>
      </c>
      <c r="T37" s="45"/>
      <c r="U37" s="400"/>
      <c r="V37" s="389"/>
      <c r="W37" s="389"/>
      <c r="X37" s="389"/>
      <c r="Y37" s="389"/>
      <c r="Z37" s="389"/>
      <c r="AA37" s="389"/>
      <c r="AB37" s="389"/>
      <c r="AC37" s="389"/>
      <c r="AD37" s="389"/>
      <c r="AE37" s="400"/>
      <c r="AF37" s="400"/>
      <c r="AG37" s="400"/>
      <c r="AH37" s="400"/>
      <c r="AI37" s="400"/>
      <c r="AJ37" s="400"/>
    </row>
    <row r="38" spans="2:52" x14ac:dyDescent="0.2">
      <c r="B38" s="42"/>
      <c r="C38" s="48" t="s">
        <v>19</v>
      </c>
      <c r="D38" s="329">
        <v>48.26</v>
      </c>
      <c r="E38" s="361">
        <v>48.26</v>
      </c>
      <c r="F38" s="361">
        <v>48.26</v>
      </c>
      <c r="G38" s="361">
        <v>48.26</v>
      </c>
      <c r="H38" s="361">
        <v>48.26</v>
      </c>
      <c r="I38" s="361">
        <v>48.26</v>
      </c>
      <c r="J38" s="361">
        <v>48.26</v>
      </c>
      <c r="K38" s="361">
        <v>48.26</v>
      </c>
      <c r="L38" s="361">
        <v>48.26</v>
      </c>
      <c r="M38" s="361">
        <v>48.26</v>
      </c>
      <c r="N38" s="361">
        <v>48.26</v>
      </c>
      <c r="O38" s="361">
        <v>48.26</v>
      </c>
      <c r="P38" s="361">
        <v>48.26</v>
      </c>
      <c r="Q38" s="361">
        <v>48.26</v>
      </c>
      <c r="R38" s="361">
        <v>48.26</v>
      </c>
      <c r="S38" s="360">
        <v>48.26</v>
      </c>
      <c r="T38" s="45"/>
      <c r="U38" s="400"/>
      <c r="V38" s="389"/>
      <c r="W38" s="389"/>
      <c r="X38" s="389"/>
      <c r="Y38" s="389"/>
      <c r="Z38" s="389"/>
      <c r="AA38" s="389"/>
      <c r="AB38" s="389"/>
      <c r="AC38" s="389"/>
      <c r="AD38" s="389"/>
      <c r="AE38" s="400"/>
      <c r="AF38" s="400"/>
      <c r="AG38" s="400"/>
      <c r="AH38" s="400"/>
      <c r="AI38" s="400"/>
      <c r="AJ38" s="400"/>
    </row>
    <row r="39" spans="2:52" x14ac:dyDescent="0.2">
      <c r="B39" s="42"/>
      <c r="C39" s="48" t="s">
        <v>20</v>
      </c>
      <c r="D39" s="89">
        <f t="shared" ref="D39:S39" si="2">SUM(D31:D38)</f>
        <v>137.66</v>
      </c>
      <c r="E39" s="87">
        <f t="shared" si="2"/>
        <v>137.66</v>
      </c>
      <c r="F39" s="176">
        <f t="shared" si="2"/>
        <v>137.66</v>
      </c>
      <c r="G39" s="87">
        <f t="shared" si="2"/>
        <v>137.66</v>
      </c>
      <c r="H39" s="87">
        <f t="shared" si="2"/>
        <v>137.66</v>
      </c>
      <c r="I39" s="176">
        <f t="shared" ref="I39" si="3">SUM(I31:I38)</f>
        <v>137.66</v>
      </c>
      <c r="J39" s="87">
        <f t="shared" si="2"/>
        <v>137.66</v>
      </c>
      <c r="K39" s="176">
        <f t="shared" si="2"/>
        <v>148.19</v>
      </c>
      <c r="L39" s="87">
        <f t="shared" si="2"/>
        <v>137.66</v>
      </c>
      <c r="M39" s="87">
        <f t="shared" si="2"/>
        <v>137.66</v>
      </c>
      <c r="N39" s="87">
        <f t="shared" si="2"/>
        <v>137.66</v>
      </c>
      <c r="O39" s="87">
        <f t="shared" si="2"/>
        <v>137.66</v>
      </c>
      <c r="P39" s="176">
        <f t="shared" si="2"/>
        <v>137.66</v>
      </c>
      <c r="Q39" s="176">
        <f t="shared" ref="Q39" si="4">SUM(Q31:Q38)</f>
        <v>137.66</v>
      </c>
      <c r="R39" s="87">
        <f t="shared" si="2"/>
        <v>137.66</v>
      </c>
      <c r="S39" s="86">
        <f t="shared" si="2"/>
        <v>137.66</v>
      </c>
      <c r="T39" s="45"/>
      <c r="U39" s="400"/>
      <c r="V39" s="389"/>
      <c r="W39" s="389"/>
      <c r="X39" s="389"/>
      <c r="Y39" s="389"/>
      <c r="Z39" s="389"/>
      <c r="AA39" s="389"/>
      <c r="AB39" s="389"/>
      <c r="AC39" s="389"/>
      <c r="AD39" s="389"/>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row>
    <row r="40" spans="2:52" x14ac:dyDescent="0.2">
      <c r="B40" s="42"/>
      <c r="C40" s="54" t="s">
        <v>222</v>
      </c>
      <c r="D40" s="80"/>
      <c r="E40" s="76"/>
      <c r="F40" s="105"/>
      <c r="G40" s="76"/>
      <c r="H40" s="76"/>
      <c r="I40" s="105"/>
      <c r="J40" s="76"/>
      <c r="K40" s="105"/>
      <c r="L40" s="76"/>
      <c r="M40" s="76"/>
      <c r="N40" s="76"/>
      <c r="O40" s="76"/>
      <c r="P40" s="105"/>
      <c r="Q40" s="105"/>
      <c r="R40" s="76"/>
      <c r="S40" s="99"/>
      <c r="T40" s="45"/>
      <c r="U40" s="47"/>
      <c r="V40" s="346"/>
      <c r="W40" s="346"/>
      <c r="X40" s="346"/>
      <c r="Y40" s="346"/>
      <c r="Z40" s="346"/>
      <c r="AA40" s="346"/>
      <c r="AB40" s="346"/>
      <c r="AC40" s="346"/>
      <c r="AD40" s="346"/>
      <c r="AE40" s="47"/>
      <c r="AF40" s="47"/>
      <c r="AG40" s="47"/>
      <c r="AH40" s="47"/>
      <c r="AI40" s="47"/>
      <c r="AJ40" s="47"/>
    </row>
    <row r="41" spans="2:52" x14ac:dyDescent="0.2">
      <c r="B41" s="42"/>
      <c r="C41" s="51" t="s">
        <v>133</v>
      </c>
      <c r="D41" s="89">
        <f t="shared" ref="D41:S41" si="5">D28+D39+D40</f>
        <v>392.23999999999995</v>
      </c>
      <c r="E41" s="87">
        <f t="shared" si="5"/>
        <v>435.71000000000004</v>
      </c>
      <c r="F41" s="176">
        <f t="shared" ref="F41" si="6">F28+F39+F40</f>
        <v>368.32</v>
      </c>
      <c r="G41" s="87">
        <f t="shared" si="5"/>
        <v>389.88</v>
      </c>
      <c r="H41" s="87">
        <f t="shared" si="5"/>
        <v>344.4</v>
      </c>
      <c r="I41" s="176">
        <f t="shared" ref="I41" si="7">I28+I39+I40</f>
        <v>367.28999999999996</v>
      </c>
      <c r="J41" s="87">
        <f>J28+J39+J40</f>
        <v>322.63</v>
      </c>
      <c r="K41" s="176">
        <f>K28+K39+K40</f>
        <v>461.71999999999997</v>
      </c>
      <c r="L41" s="87">
        <f t="shared" si="5"/>
        <v>439.03999999999996</v>
      </c>
      <c r="M41" s="87">
        <f t="shared" si="5"/>
        <v>410.95000000000005</v>
      </c>
      <c r="N41" s="87">
        <f t="shared" si="5"/>
        <v>378.69</v>
      </c>
      <c r="O41" s="87">
        <f t="shared" si="5"/>
        <v>378.22999999999996</v>
      </c>
      <c r="P41" s="176">
        <f t="shared" ref="P41:Q41" si="8">P28+P39+P40</f>
        <v>370.49</v>
      </c>
      <c r="Q41" s="176">
        <f t="shared" si="8"/>
        <v>441.3900000000001</v>
      </c>
      <c r="R41" s="87">
        <f t="shared" si="5"/>
        <v>345.36</v>
      </c>
      <c r="S41" s="86">
        <f t="shared" si="5"/>
        <v>410.26</v>
      </c>
      <c r="T41" s="45"/>
      <c r="U41" s="400"/>
      <c r="V41" s="389"/>
      <c r="W41" s="389"/>
      <c r="X41" s="389"/>
      <c r="Y41" s="389"/>
      <c r="Z41" s="389"/>
      <c r="AA41" s="389"/>
      <c r="AB41" s="389"/>
      <c r="AC41" s="389"/>
      <c r="AD41" s="389"/>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row>
    <row r="42" spans="2:52" x14ac:dyDescent="0.2">
      <c r="B42" s="42"/>
      <c r="C42" s="48"/>
      <c r="D42" s="84"/>
      <c r="E42" s="83"/>
      <c r="F42" s="235"/>
      <c r="G42" s="83"/>
      <c r="H42" s="83"/>
      <c r="I42" s="235"/>
      <c r="J42" s="83"/>
      <c r="K42" s="235"/>
      <c r="L42" s="83"/>
      <c r="M42" s="83"/>
      <c r="N42" s="83"/>
      <c r="O42" s="83"/>
      <c r="P42" s="235"/>
      <c r="Q42" s="235"/>
      <c r="R42" s="83"/>
      <c r="S42" s="101"/>
      <c r="T42" s="45"/>
      <c r="U42" s="47"/>
      <c r="V42" s="346"/>
      <c r="W42" s="346"/>
      <c r="X42" s="346"/>
      <c r="Y42" s="346"/>
      <c r="Z42" s="346"/>
      <c r="AA42" s="346"/>
      <c r="AB42" s="346"/>
      <c r="AC42" s="346"/>
      <c r="AD42" s="346"/>
      <c r="AE42" s="47"/>
      <c r="AF42" s="47"/>
      <c r="AG42" s="47"/>
      <c r="AH42" s="47"/>
      <c r="AI42" s="47"/>
      <c r="AJ42" s="47"/>
    </row>
    <row r="43" spans="2:52" x14ac:dyDescent="0.2">
      <c r="B43" s="42"/>
      <c r="C43" s="51" t="s">
        <v>134</v>
      </c>
      <c r="D43" s="98"/>
      <c r="E43" s="76"/>
      <c r="F43" s="105"/>
      <c r="G43" s="76"/>
      <c r="H43" s="76"/>
      <c r="I43" s="105"/>
      <c r="J43" s="76"/>
      <c r="K43" s="105"/>
      <c r="L43" s="76"/>
      <c r="M43" s="76"/>
      <c r="N43" s="76"/>
      <c r="O43" s="76"/>
      <c r="P43" s="105"/>
      <c r="Q43" s="105"/>
      <c r="R43" s="76"/>
      <c r="S43" s="99"/>
      <c r="T43" s="45"/>
      <c r="U43" s="47"/>
      <c r="V43" s="346"/>
      <c r="W43" s="346"/>
      <c r="X43" s="346"/>
      <c r="Y43" s="346"/>
      <c r="Z43" s="346"/>
      <c r="AA43" s="346"/>
      <c r="AB43" s="346"/>
      <c r="AC43" s="346"/>
      <c r="AD43" s="346"/>
      <c r="AE43" s="47"/>
      <c r="AF43" s="47"/>
      <c r="AG43" s="47"/>
      <c r="AH43" s="47"/>
      <c r="AI43" s="47"/>
      <c r="AJ43" s="47"/>
    </row>
    <row r="44" spans="2:52" x14ac:dyDescent="0.2">
      <c r="B44" s="42"/>
      <c r="C44" s="349" t="s">
        <v>205</v>
      </c>
      <c r="D44" s="192">
        <f>D11-D28</f>
        <v>128.76000000000002</v>
      </c>
      <c r="E44" s="192">
        <f t="shared" ref="E44:S44" si="9">E11-E28</f>
        <v>24.759999999999991</v>
      </c>
      <c r="F44" s="192">
        <f t="shared" si="9"/>
        <v>69.070000000000022</v>
      </c>
      <c r="G44" s="192">
        <f t="shared" si="9"/>
        <v>55.72</v>
      </c>
      <c r="H44" s="192">
        <f t="shared" si="9"/>
        <v>91.110000000000042</v>
      </c>
      <c r="I44" s="192">
        <f t="shared" si="9"/>
        <v>63.899999999999977</v>
      </c>
      <c r="J44" s="192">
        <f t="shared" si="9"/>
        <v>179.52000000000004</v>
      </c>
      <c r="K44" s="192">
        <f t="shared" si="9"/>
        <v>221.19000000000005</v>
      </c>
      <c r="L44" s="192">
        <f t="shared" si="9"/>
        <v>195.54000000000002</v>
      </c>
      <c r="M44" s="192">
        <f t="shared" si="9"/>
        <v>45.209999999999923</v>
      </c>
      <c r="N44" s="192">
        <f t="shared" si="9"/>
        <v>103.36999999999998</v>
      </c>
      <c r="O44" s="192">
        <f t="shared" si="9"/>
        <v>153.03000000000006</v>
      </c>
      <c r="P44" s="192">
        <f t="shared" si="9"/>
        <v>63.349999999999966</v>
      </c>
      <c r="Q44" s="192">
        <f t="shared" si="9"/>
        <v>8.8499999999999091</v>
      </c>
      <c r="R44" s="192">
        <f t="shared" si="9"/>
        <v>182.29999999999998</v>
      </c>
      <c r="S44" s="191">
        <f t="shared" si="9"/>
        <v>259.04999999999995</v>
      </c>
      <c r="T44" s="44"/>
      <c r="U44" s="400"/>
      <c r="V44" s="389"/>
      <c r="W44" s="389"/>
      <c r="X44" s="389"/>
      <c r="Y44" s="389"/>
      <c r="Z44" s="389"/>
      <c r="AA44" s="389"/>
      <c r="AB44" s="389"/>
      <c r="AC44" s="389"/>
      <c r="AD44" s="389"/>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row>
    <row r="45" spans="2:52" x14ac:dyDescent="0.2">
      <c r="B45" s="42"/>
      <c r="C45" s="56" t="s">
        <v>206</v>
      </c>
      <c r="D45" s="89">
        <f t="shared" ref="D45:S45" si="10">D11-D41</f>
        <v>-8.8999999999999773</v>
      </c>
      <c r="E45" s="90">
        <f t="shared" si="10"/>
        <v>-112.90000000000003</v>
      </c>
      <c r="F45" s="192">
        <f t="shared" si="10"/>
        <v>-68.589999999999975</v>
      </c>
      <c r="G45" s="90">
        <f t="shared" si="10"/>
        <v>-81.94</v>
      </c>
      <c r="H45" s="90">
        <f t="shared" si="10"/>
        <v>-46.549999999999955</v>
      </c>
      <c r="I45" s="192">
        <f t="shared" si="10"/>
        <v>-73.759999999999991</v>
      </c>
      <c r="J45" s="90">
        <f t="shared" si="10"/>
        <v>41.860000000000014</v>
      </c>
      <c r="K45" s="192">
        <f t="shared" si="10"/>
        <v>73.000000000000057</v>
      </c>
      <c r="L45" s="90">
        <f t="shared" si="10"/>
        <v>57.880000000000052</v>
      </c>
      <c r="M45" s="90">
        <f t="shared" si="10"/>
        <v>-92.450000000000045</v>
      </c>
      <c r="N45" s="90">
        <f t="shared" si="10"/>
        <v>-34.29000000000002</v>
      </c>
      <c r="O45" s="90">
        <f t="shared" si="10"/>
        <v>15.370000000000061</v>
      </c>
      <c r="P45" s="192">
        <f t="shared" si="10"/>
        <v>-74.31</v>
      </c>
      <c r="Q45" s="192">
        <f t="shared" si="10"/>
        <v>-128.81000000000012</v>
      </c>
      <c r="R45" s="90">
        <f t="shared" si="10"/>
        <v>44.639999999999986</v>
      </c>
      <c r="S45" s="88">
        <f t="shared" si="10"/>
        <v>121.38999999999999</v>
      </c>
      <c r="T45" s="46"/>
      <c r="U45" s="400"/>
      <c r="V45" s="389"/>
      <c r="W45" s="389"/>
      <c r="X45" s="389"/>
      <c r="Y45" s="389"/>
      <c r="Z45" s="389"/>
      <c r="AA45" s="389"/>
      <c r="AB45" s="389"/>
      <c r="AC45" s="389"/>
      <c r="AD45" s="389"/>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row>
    <row r="46" spans="2:52" x14ac:dyDescent="0.2">
      <c r="B46" s="42"/>
      <c r="C46" s="48"/>
      <c r="D46" s="95"/>
      <c r="E46" s="77"/>
      <c r="F46" s="106"/>
      <c r="G46" s="77"/>
      <c r="H46" s="77"/>
      <c r="I46" s="106"/>
      <c r="J46" s="77"/>
      <c r="K46" s="106"/>
      <c r="L46" s="77"/>
      <c r="M46" s="77"/>
      <c r="N46" s="77"/>
      <c r="O46" s="77"/>
      <c r="P46" s="106"/>
      <c r="Q46" s="106"/>
      <c r="R46" s="77"/>
      <c r="S46" s="96"/>
      <c r="T46" s="46"/>
      <c r="U46" s="47"/>
      <c r="V46" s="346"/>
      <c r="W46" s="346"/>
      <c r="X46" s="346"/>
      <c r="Y46" s="346"/>
      <c r="Z46" s="346"/>
      <c r="AA46" s="346"/>
      <c r="AB46" s="346"/>
      <c r="AC46" s="346"/>
      <c r="AD46" s="346"/>
      <c r="AE46" s="47"/>
      <c r="AF46" s="47"/>
      <c r="AG46" s="47"/>
      <c r="AH46" s="47"/>
      <c r="AI46" s="47"/>
      <c r="AJ46" s="47"/>
      <c r="AK46" s="400"/>
      <c r="AL46" s="400"/>
      <c r="AM46" s="400"/>
      <c r="AN46" s="400"/>
      <c r="AO46" s="400"/>
      <c r="AP46" s="400"/>
      <c r="AQ46" s="400"/>
      <c r="AR46" s="400"/>
      <c r="AS46" s="400"/>
      <c r="AT46" s="400"/>
      <c r="AU46" s="400"/>
      <c r="AV46" s="400"/>
      <c r="AW46" s="400"/>
      <c r="AX46" s="400"/>
      <c r="AY46" s="400"/>
      <c r="AZ46" s="400"/>
    </row>
    <row r="47" spans="2:52" x14ac:dyDescent="0.2">
      <c r="B47" s="42"/>
      <c r="C47" s="51" t="s">
        <v>209</v>
      </c>
      <c r="D47" s="95"/>
      <c r="E47" s="77"/>
      <c r="F47" s="106"/>
      <c r="G47" s="77"/>
      <c r="H47" s="77"/>
      <c r="I47" s="106"/>
      <c r="J47" s="77"/>
      <c r="K47" s="106"/>
      <c r="L47" s="77"/>
      <c r="M47" s="77"/>
      <c r="N47" s="77"/>
      <c r="O47" s="77"/>
      <c r="P47" s="106"/>
      <c r="Q47" s="106"/>
      <c r="R47" s="77"/>
      <c r="S47" s="96"/>
      <c r="T47" s="44"/>
      <c r="U47" s="47"/>
      <c r="V47" s="346"/>
      <c r="W47" s="346"/>
      <c r="X47" s="346"/>
      <c r="Y47" s="346"/>
      <c r="Z47" s="346"/>
      <c r="AA47" s="346"/>
      <c r="AB47" s="346"/>
      <c r="AC47" s="346"/>
      <c r="AD47" s="346"/>
      <c r="AE47" s="47"/>
      <c r="AF47" s="47"/>
      <c r="AG47" s="47"/>
      <c r="AH47" s="47"/>
      <c r="AI47" s="47"/>
      <c r="AJ47" s="47"/>
      <c r="AK47" s="400"/>
      <c r="AL47" s="400"/>
      <c r="AM47" s="400"/>
      <c r="AN47" s="400"/>
      <c r="AO47" s="400"/>
      <c r="AP47" s="400"/>
      <c r="AQ47" s="400"/>
      <c r="AR47" s="400"/>
      <c r="AS47" s="400"/>
      <c r="AT47" s="400"/>
      <c r="AU47" s="400"/>
      <c r="AV47" s="400"/>
      <c r="AW47" s="400"/>
      <c r="AX47" s="400"/>
      <c r="AY47" s="400"/>
      <c r="AZ47" s="400"/>
    </row>
    <row r="48" spans="2:52" x14ac:dyDescent="0.2">
      <c r="B48" s="42"/>
      <c r="C48" s="349" t="s">
        <v>22</v>
      </c>
      <c r="D48" s="192">
        <f>ROUND((D28)/D10,2)</f>
        <v>38.049999999999997</v>
      </c>
      <c r="E48" s="192">
        <f t="shared" ref="E48:S48" si="11">ROUND((E28)/E10,2)</f>
        <v>67.59</v>
      </c>
      <c r="F48" s="192">
        <f t="shared" si="11"/>
        <v>50.25</v>
      </c>
      <c r="G48" s="192">
        <f t="shared" si="11"/>
        <v>53.89</v>
      </c>
      <c r="H48" s="192">
        <f t="shared" si="11"/>
        <v>55.88</v>
      </c>
      <c r="I48" s="192">
        <f t="shared" si="11"/>
        <v>58.28</v>
      </c>
      <c r="J48" s="192">
        <f t="shared" si="11"/>
        <v>63.13</v>
      </c>
      <c r="K48" s="192">
        <f t="shared" si="11"/>
        <v>69.37</v>
      </c>
      <c r="L48" s="192">
        <f t="shared" si="11"/>
        <v>1039.24</v>
      </c>
      <c r="M48" s="192">
        <f t="shared" si="11"/>
        <v>1607.59</v>
      </c>
      <c r="N48" s="192">
        <f t="shared" si="11"/>
        <v>34.43</v>
      </c>
      <c r="O48" s="192">
        <f t="shared" si="11"/>
        <v>30.07</v>
      </c>
      <c r="P48" s="192">
        <f t="shared" si="11"/>
        <v>20.28</v>
      </c>
      <c r="Q48" s="192">
        <f t="shared" si="11"/>
        <v>3037.3</v>
      </c>
      <c r="R48" s="192">
        <f t="shared" si="11"/>
        <v>16.62</v>
      </c>
      <c r="S48" s="191">
        <f t="shared" si="11"/>
        <v>24</v>
      </c>
      <c r="T48" s="44"/>
      <c r="U48" s="47"/>
      <c r="V48" s="346"/>
      <c r="W48" s="346"/>
      <c r="X48" s="346"/>
      <c r="Y48" s="346"/>
      <c r="Z48" s="346"/>
      <c r="AA48" s="346"/>
      <c r="AB48" s="346"/>
      <c r="AC48" s="346"/>
      <c r="AD48" s="346"/>
      <c r="AE48" s="47"/>
      <c r="AF48" s="47"/>
      <c r="AG48" s="47"/>
      <c r="AH48" s="47"/>
      <c r="AI48" s="47"/>
      <c r="AJ48" s="47"/>
      <c r="AK48" s="400"/>
      <c r="AL48" s="400"/>
      <c r="AM48" s="400"/>
      <c r="AN48" s="400"/>
      <c r="AO48" s="400"/>
      <c r="AP48" s="400"/>
      <c r="AQ48" s="400"/>
      <c r="AR48" s="400"/>
      <c r="AS48" s="400"/>
      <c r="AT48" s="400"/>
      <c r="AU48" s="400"/>
      <c r="AV48" s="400"/>
      <c r="AW48" s="400"/>
      <c r="AX48" s="400"/>
      <c r="AY48" s="400"/>
      <c r="AZ48" s="400"/>
    </row>
    <row r="49" spans="2:52" x14ac:dyDescent="0.2">
      <c r="B49" s="42"/>
      <c r="C49" s="368" t="s">
        <v>207</v>
      </c>
      <c r="D49" s="89">
        <f t="shared" ref="D49:S49" si="12">ROUND(D41/D10,2)</f>
        <v>58.63</v>
      </c>
      <c r="E49" s="90">
        <f t="shared" si="12"/>
        <v>98.8</v>
      </c>
      <c r="F49" s="192">
        <f t="shared" si="12"/>
        <v>80.239999999999995</v>
      </c>
      <c r="G49" s="90">
        <f t="shared" si="12"/>
        <v>83.31</v>
      </c>
      <c r="H49" s="90">
        <f t="shared" si="12"/>
        <v>93.08</v>
      </c>
      <c r="I49" s="192">
        <f t="shared" si="12"/>
        <v>93.22</v>
      </c>
      <c r="J49" s="90">
        <f t="shared" si="12"/>
        <v>110.11</v>
      </c>
      <c r="K49" s="192">
        <f t="shared" si="12"/>
        <v>102.15</v>
      </c>
      <c r="L49" s="90">
        <f t="shared" si="12"/>
        <v>1513.93</v>
      </c>
      <c r="M49" s="90">
        <f t="shared" si="12"/>
        <v>2417.35</v>
      </c>
      <c r="N49" s="90">
        <f t="shared" si="12"/>
        <v>54.1</v>
      </c>
      <c r="O49" s="90">
        <f t="shared" si="12"/>
        <v>47.28</v>
      </c>
      <c r="P49" s="192">
        <f t="shared" si="12"/>
        <v>32.270000000000003</v>
      </c>
      <c r="Q49" s="192">
        <f t="shared" si="12"/>
        <v>4413.8999999999996</v>
      </c>
      <c r="R49" s="90">
        <f t="shared" si="12"/>
        <v>27.63</v>
      </c>
      <c r="S49" s="88">
        <f t="shared" si="12"/>
        <v>36.11</v>
      </c>
      <c r="T49" s="44"/>
      <c r="U49" s="47"/>
      <c r="V49" s="346"/>
      <c r="W49" s="346"/>
      <c r="X49" s="346"/>
      <c r="Y49" s="346"/>
      <c r="Z49" s="346"/>
      <c r="AA49" s="346"/>
      <c r="AB49" s="346"/>
      <c r="AC49" s="346"/>
      <c r="AD49" s="346"/>
      <c r="AE49" s="47"/>
      <c r="AF49" s="47"/>
      <c r="AG49" s="47"/>
      <c r="AH49" s="47"/>
      <c r="AI49" s="47"/>
      <c r="AJ49" s="47"/>
      <c r="AK49" s="400"/>
      <c r="AL49" s="400"/>
      <c r="AM49" s="400"/>
      <c r="AN49" s="400"/>
      <c r="AO49" s="400"/>
      <c r="AP49" s="400"/>
      <c r="AQ49" s="400"/>
      <c r="AR49" s="400"/>
      <c r="AS49" s="400"/>
      <c r="AT49" s="400"/>
      <c r="AU49" s="400"/>
      <c r="AV49" s="400"/>
      <c r="AW49" s="400"/>
      <c r="AX49" s="400"/>
      <c r="AY49" s="400"/>
      <c r="AZ49" s="400"/>
    </row>
    <row r="50" spans="2:52" x14ac:dyDescent="0.2">
      <c r="B50" s="42"/>
      <c r="C50" s="48"/>
      <c r="D50" s="95"/>
      <c r="E50" s="77"/>
      <c r="F50" s="106"/>
      <c r="G50" s="77"/>
      <c r="H50" s="77"/>
      <c r="I50" s="106"/>
      <c r="J50" s="77"/>
      <c r="K50" s="106"/>
      <c r="L50" s="77"/>
      <c r="M50" s="77"/>
      <c r="N50" s="77"/>
      <c r="O50" s="77"/>
      <c r="P50" s="106"/>
      <c r="Q50" s="106"/>
      <c r="R50" s="77"/>
      <c r="S50" s="96"/>
      <c r="T50" s="45"/>
      <c r="U50" s="47"/>
      <c r="V50" s="346"/>
      <c r="W50" s="346"/>
      <c r="X50" s="346"/>
      <c r="Y50" s="346"/>
      <c r="Z50" s="346"/>
      <c r="AA50" s="346"/>
      <c r="AB50" s="346"/>
      <c r="AC50" s="346"/>
      <c r="AD50" s="346"/>
      <c r="AE50" s="47"/>
      <c r="AF50" s="47"/>
      <c r="AG50" s="47"/>
      <c r="AH50" s="47"/>
      <c r="AI50" s="47"/>
      <c r="AJ50" s="47"/>
      <c r="AK50" s="400"/>
      <c r="AL50" s="400"/>
      <c r="AM50" s="400"/>
      <c r="AN50" s="400"/>
      <c r="AO50" s="400"/>
      <c r="AP50" s="400"/>
      <c r="AQ50" s="400"/>
      <c r="AR50" s="400"/>
      <c r="AS50" s="400"/>
      <c r="AT50" s="400"/>
      <c r="AU50" s="400"/>
      <c r="AV50" s="400"/>
      <c r="AW50" s="400"/>
      <c r="AX50" s="400"/>
      <c r="AY50" s="400"/>
      <c r="AZ50" s="400"/>
    </row>
    <row r="51" spans="2:52" x14ac:dyDescent="0.2">
      <c r="B51" s="42"/>
      <c r="C51" s="51" t="s">
        <v>208</v>
      </c>
      <c r="D51" s="95"/>
      <c r="E51" s="77"/>
      <c r="F51" s="106"/>
      <c r="G51" s="77"/>
      <c r="H51" s="77"/>
      <c r="I51" s="106"/>
      <c r="J51" s="77"/>
      <c r="K51" s="106"/>
      <c r="L51" s="77"/>
      <c r="M51" s="77"/>
      <c r="N51" s="77"/>
      <c r="O51" s="77"/>
      <c r="P51" s="106"/>
      <c r="Q51" s="106"/>
      <c r="R51" s="77"/>
      <c r="S51" s="96"/>
      <c r="T51" s="52"/>
      <c r="U51" s="47"/>
      <c r="V51" s="346"/>
      <c r="W51" s="346"/>
      <c r="X51" s="346"/>
      <c r="Y51" s="346"/>
      <c r="Z51" s="346"/>
      <c r="AA51" s="346"/>
      <c r="AB51" s="346"/>
      <c r="AC51" s="346"/>
      <c r="AD51" s="346"/>
      <c r="AE51" s="47"/>
      <c r="AF51" s="47"/>
      <c r="AG51" s="47"/>
      <c r="AH51" s="47"/>
      <c r="AI51" s="47"/>
      <c r="AJ51" s="47"/>
      <c r="AK51" s="400"/>
      <c r="AL51" s="400"/>
      <c r="AM51" s="400"/>
      <c r="AN51" s="400"/>
      <c r="AO51" s="400"/>
      <c r="AP51" s="400"/>
      <c r="AQ51" s="400"/>
      <c r="AR51" s="400"/>
      <c r="AS51" s="400"/>
      <c r="AT51" s="400"/>
      <c r="AU51" s="400"/>
      <c r="AV51" s="400"/>
      <c r="AW51" s="400"/>
      <c r="AX51" s="400"/>
      <c r="AY51" s="400"/>
      <c r="AZ51" s="400"/>
    </row>
    <row r="52" spans="2:52" x14ac:dyDescent="0.2">
      <c r="B52" s="42"/>
      <c r="C52" s="55" t="s">
        <v>22</v>
      </c>
      <c r="D52" s="192">
        <f>ROUND((D28)/D9,2)</f>
        <v>4.4400000000000004</v>
      </c>
      <c r="E52" s="192">
        <f t="shared" ref="E52:S52" si="13">ROUND((E28)/E9,2)</f>
        <v>4.07</v>
      </c>
      <c r="F52" s="192">
        <f t="shared" si="13"/>
        <v>3.53</v>
      </c>
      <c r="G52" s="192">
        <f t="shared" si="13"/>
        <v>3.83</v>
      </c>
      <c r="H52" s="192">
        <f t="shared" si="13"/>
        <v>2.57</v>
      </c>
      <c r="I52" s="192">
        <f t="shared" si="13"/>
        <v>3.08</v>
      </c>
      <c r="J52" s="192">
        <f t="shared" si="13"/>
        <v>1.49</v>
      </c>
      <c r="K52" s="192">
        <f t="shared" si="13"/>
        <v>2.65</v>
      </c>
      <c r="L52" s="192">
        <f t="shared" si="13"/>
        <v>0.18</v>
      </c>
      <c r="M52" s="192">
        <f t="shared" si="13"/>
        <v>0.15</v>
      </c>
      <c r="N52" s="192">
        <f t="shared" si="13"/>
        <v>4.9000000000000004</v>
      </c>
      <c r="O52" s="192">
        <f t="shared" si="13"/>
        <v>4.8899999999999997</v>
      </c>
      <c r="P52" s="192">
        <f t="shared" si="13"/>
        <v>9.02</v>
      </c>
      <c r="Q52" s="192">
        <f t="shared" si="13"/>
        <v>0.1</v>
      </c>
      <c r="R52" s="192">
        <f t="shared" si="13"/>
        <v>6.66</v>
      </c>
      <c r="S52" s="191">
        <f t="shared" si="13"/>
        <v>5.82</v>
      </c>
      <c r="T52" s="52"/>
      <c r="U52" s="47"/>
      <c r="V52" s="346"/>
      <c r="W52" s="346"/>
      <c r="X52" s="346"/>
      <c r="Y52" s="346"/>
      <c r="Z52" s="346"/>
      <c r="AA52" s="346"/>
      <c r="AB52" s="346"/>
      <c r="AC52" s="346"/>
      <c r="AD52" s="346"/>
      <c r="AE52" s="47"/>
      <c r="AF52" s="47"/>
      <c r="AG52" s="47"/>
      <c r="AH52" s="47"/>
      <c r="AI52" s="47"/>
      <c r="AJ52" s="47"/>
      <c r="AK52" s="400"/>
      <c r="AL52" s="400"/>
      <c r="AM52" s="400"/>
      <c r="AN52" s="400"/>
      <c r="AO52" s="400"/>
      <c r="AP52" s="400"/>
      <c r="AQ52" s="400"/>
      <c r="AR52" s="400"/>
      <c r="AS52" s="400"/>
      <c r="AT52" s="400"/>
      <c r="AU52" s="400"/>
      <c r="AV52" s="400"/>
      <c r="AW52" s="400"/>
      <c r="AX52" s="400"/>
      <c r="AY52" s="400"/>
      <c r="AZ52" s="400"/>
    </row>
    <row r="53" spans="2:52" x14ac:dyDescent="0.2">
      <c r="B53" s="42"/>
      <c r="C53" s="57" t="s">
        <v>207</v>
      </c>
      <c r="D53" s="92">
        <f t="shared" ref="D53:S53" si="14">ROUND(D41/D9,2)</f>
        <v>6.85</v>
      </c>
      <c r="E53" s="91">
        <f t="shared" si="14"/>
        <v>5.95</v>
      </c>
      <c r="F53" s="193">
        <f t="shared" si="14"/>
        <v>5.64</v>
      </c>
      <c r="G53" s="91">
        <f t="shared" si="14"/>
        <v>5.93</v>
      </c>
      <c r="H53" s="91">
        <f t="shared" si="14"/>
        <v>4.28</v>
      </c>
      <c r="I53" s="193">
        <f t="shared" si="14"/>
        <v>4.93</v>
      </c>
      <c r="J53" s="91">
        <f t="shared" si="14"/>
        <v>2.59</v>
      </c>
      <c r="K53" s="193">
        <f t="shared" si="14"/>
        <v>3.9</v>
      </c>
      <c r="L53" s="91">
        <f t="shared" si="14"/>
        <v>0.26</v>
      </c>
      <c r="M53" s="91">
        <f t="shared" si="14"/>
        <v>0.22</v>
      </c>
      <c r="N53" s="91">
        <f t="shared" si="14"/>
        <v>7.7</v>
      </c>
      <c r="O53" s="91">
        <f t="shared" si="14"/>
        <v>7.69</v>
      </c>
      <c r="P53" s="193">
        <f t="shared" si="14"/>
        <v>14.36</v>
      </c>
      <c r="Q53" s="193">
        <f t="shared" si="14"/>
        <v>0.14000000000000001</v>
      </c>
      <c r="R53" s="91">
        <f t="shared" si="14"/>
        <v>11.07</v>
      </c>
      <c r="S53" s="93">
        <f t="shared" si="14"/>
        <v>8.77</v>
      </c>
      <c r="T53" s="47"/>
      <c r="U53" s="47"/>
      <c r="V53" s="346"/>
      <c r="W53" s="346"/>
      <c r="X53" s="346"/>
      <c r="Y53" s="346"/>
      <c r="Z53" s="346"/>
      <c r="AA53" s="346"/>
      <c r="AB53" s="346"/>
      <c r="AC53" s="346"/>
      <c r="AD53" s="346"/>
      <c r="AE53" s="47"/>
      <c r="AF53" s="47"/>
      <c r="AG53" s="47"/>
      <c r="AH53" s="47"/>
      <c r="AI53" s="47"/>
      <c r="AJ53" s="47"/>
      <c r="AK53" s="400"/>
      <c r="AL53" s="400"/>
      <c r="AM53" s="400"/>
      <c r="AN53" s="400"/>
      <c r="AO53" s="400"/>
      <c r="AP53" s="400"/>
      <c r="AQ53" s="400"/>
      <c r="AR53" s="400"/>
      <c r="AS53" s="400"/>
      <c r="AT53" s="400"/>
      <c r="AU53" s="400"/>
      <c r="AV53" s="400"/>
      <c r="AW53" s="400"/>
      <c r="AX53" s="400"/>
      <c r="AY53" s="400"/>
      <c r="AZ53" s="400"/>
    </row>
    <row r="54" spans="2:52" x14ac:dyDescent="0.2">
      <c r="B54" s="42"/>
      <c r="C54" s="42"/>
      <c r="D54" s="58"/>
      <c r="E54" s="58"/>
      <c r="F54" s="258"/>
      <c r="G54" s="58"/>
      <c r="H54" s="58"/>
      <c r="I54" s="258"/>
      <c r="J54" s="58"/>
      <c r="K54" s="258"/>
      <c r="L54" s="58"/>
      <c r="M54" s="58"/>
      <c r="N54" s="58"/>
      <c r="O54" s="58"/>
      <c r="P54" s="258"/>
      <c r="Q54" s="258"/>
      <c r="R54" s="58"/>
      <c r="S54" s="58"/>
      <c r="T54" s="47"/>
      <c r="U54" s="42"/>
    </row>
    <row r="55" spans="2:52" ht="15" x14ac:dyDescent="0.25">
      <c r="B55" s="42"/>
      <c r="C55" s="367" t="s">
        <v>221</v>
      </c>
      <c r="D55" s="42"/>
      <c r="E55" s="42"/>
      <c r="G55" s="42"/>
      <c r="H55" s="42"/>
      <c r="J55" s="42"/>
      <c r="L55" s="42"/>
      <c r="M55" s="42"/>
      <c r="N55" s="42"/>
      <c r="O55" s="42"/>
      <c r="R55" s="42"/>
      <c r="S55" s="42"/>
      <c r="T55" s="42"/>
      <c r="U55" s="42"/>
    </row>
    <row r="56" spans="2:52" ht="15" x14ac:dyDescent="0.25">
      <c r="B56" s="43"/>
      <c r="C56" s="366" t="s">
        <v>224</v>
      </c>
      <c r="D56" s="43"/>
      <c r="E56" s="43"/>
      <c r="F56" s="257"/>
      <c r="G56" s="43"/>
      <c r="H56" s="43"/>
      <c r="I56" s="257"/>
      <c r="J56" s="43"/>
      <c r="K56" s="257"/>
      <c r="L56" s="43"/>
      <c r="M56" s="43"/>
      <c r="N56" s="43"/>
      <c r="O56" s="43"/>
      <c r="P56" s="257"/>
      <c r="Q56" s="257"/>
      <c r="R56" s="43"/>
      <c r="S56" s="43"/>
      <c r="T56" s="42"/>
    </row>
    <row r="57" spans="2:52" x14ac:dyDescent="0.2">
      <c r="B57" s="11"/>
    </row>
    <row r="58" spans="2:52" x14ac:dyDescent="0.2">
      <c r="B58" s="11"/>
    </row>
    <row r="59" spans="2:52" x14ac:dyDescent="0.2">
      <c r="B59" s="11"/>
    </row>
    <row r="60" spans="2:52" x14ac:dyDescent="0.2">
      <c r="B60" s="11"/>
      <c r="C60" s="12"/>
    </row>
    <row r="61" spans="2:52" x14ac:dyDescent="0.2">
      <c r="B61" s="11"/>
      <c r="C61" s="12"/>
    </row>
    <row r="62" spans="2:52" x14ac:dyDescent="0.2">
      <c r="C62" s="12"/>
    </row>
    <row r="63" spans="2:52" x14ac:dyDescent="0.2">
      <c r="C63" s="12"/>
    </row>
    <row r="64" spans="2:52" x14ac:dyDescent="0.2">
      <c r="C64" s="15"/>
    </row>
  </sheetData>
  <sheetProtection formatCells="0" formatColumns="0" formatRows="0" insertColumns="0" insertRows="0" insertHyperlinks="0" deleteColumns="0" deleteRows="0" sort="0" autoFilter="0" pivotTables="0"/>
  <customSheetViews>
    <customSheetView guid="{ECAB99DF-BF41-49EA-96C9-76317A61D13D}" scale="75" showPageBreaks="1" showGridLines="0" printArea="1" showRuler="0" topLeftCell="B1">
      <pane xSplit="2" ySplit="6" topLeftCell="D7" activePane="bottomRight" state="frozen"/>
      <selection pane="bottomRight" activeCell="N5" sqref="N5"/>
      <rowBreaks count="1" manualBreakCount="1">
        <brk id="66" max="16383" man="1"/>
      </rowBreaks>
      <colBreaks count="3" manualBreakCount="3">
        <brk id="1" max="1048575" man="1"/>
        <brk id="11" max="62" man="1"/>
        <brk id="24" max="62" man="1"/>
      </colBreaks>
      <pageMargins left="0.75" right="0.75" top="1" bottom="1" header="0.5" footer="0.5"/>
      <pageSetup scale="75" orientation="portrait" r:id="rId1"/>
      <headerFooter alignWithMargins="0"/>
    </customSheetView>
    <customSheetView guid="{D72A6468-AF3E-4269-8B9F-9AE05AF9C4F2}" scale="75" showPageBreaks="1" showGridLines="0" printArea="1" showRuler="0" topLeftCell="B1">
      <pane xSplit="2" ySplit="6" topLeftCell="D7" activePane="bottomRight" state="frozen"/>
      <selection pane="bottomRight" activeCell="N5" sqref="N5"/>
      <rowBreaks count="1" manualBreakCount="1">
        <brk id="66" max="16383" man="1"/>
      </rowBreaks>
      <colBreaks count="3" manualBreakCount="3">
        <brk id="1" max="1048575" man="1"/>
        <brk id="11" max="62" man="1"/>
        <brk id="24" max="62" man="1"/>
      </colBreaks>
      <pageMargins left="0.75" right="0.75" top="1" bottom="1" header="0.5" footer="0.5"/>
      <pageSetup scale="75" orientation="portrait" r:id="rId2"/>
      <headerFooter alignWithMargins="0"/>
    </customSheetView>
    <customSheetView guid="{C18A6290-09CE-4B95-8288-8B2E48192753}" scale="75" showPageBreaks="1" showGridLines="0" printArea="1" showRuler="0" topLeftCell="B1">
      <pane xSplit="2" ySplit="6" topLeftCell="D7" activePane="bottomRight" state="frozen"/>
      <selection pane="bottomRight" activeCell="N5" sqref="N5"/>
      <rowBreaks count="1" manualBreakCount="1">
        <brk id="66" max="16383" man="1"/>
      </rowBreaks>
      <colBreaks count="3" manualBreakCount="3">
        <brk id="1" max="1048575" man="1"/>
        <brk id="11" max="62" man="1"/>
        <brk id="24" max="62" man="1"/>
      </colBreaks>
      <pageMargins left="0.75" right="0.75" top="1" bottom="1" header="0.5" footer="0.5"/>
      <pageSetup scale="75" orientation="portrait" r:id="rId3"/>
      <headerFooter alignWithMargins="0"/>
    </customSheetView>
    <customSheetView guid="{094ACFE9-6A46-400C-8483-9731CC265B35}" scale="75" showPageBreaks="1" showGridLines="0" printArea="1" showRuler="0" topLeftCell="B1">
      <pane xSplit="2" ySplit="6" topLeftCell="X35" activePane="bottomRight" state="frozen"/>
      <selection pane="bottomRight" activeCell="C1" sqref="C1:AF63"/>
      <rowBreaks count="1" manualBreakCount="1">
        <brk id="66" max="16383" man="1"/>
      </rowBreaks>
      <colBreaks count="3" manualBreakCount="3">
        <brk id="1" max="1048575" man="1"/>
        <brk id="11" max="62" man="1"/>
        <brk id="24" max="62" man="1"/>
      </colBreaks>
      <pageMargins left="0.75" right="0.75" top="1" bottom="1" header="0.5" footer="0.5"/>
      <pageSetup scale="75" orientation="portrait" r:id="rId4"/>
      <headerFooter alignWithMargins="0"/>
    </customSheetView>
  </customSheetViews>
  <mergeCells count="1">
    <mergeCell ref="D3:S3"/>
  </mergeCells>
  <phoneticPr fontId="9" type="noConversion"/>
  <pageMargins left="0.25" right="0.25" top="0.75" bottom="0.75" header="0.3" footer="0.3"/>
  <pageSetup paperSize="5" scale="71" orientation="landscape" r:id="rId5"/>
  <headerFooter alignWithMargins="0"/>
  <rowBreaks count="1" manualBreakCount="1">
    <brk id="62"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Z56"/>
  <sheetViews>
    <sheetView showGridLines="0" zoomScale="89" zoomScaleNormal="89" workbookViewId="0">
      <pane xSplit="2" ySplit="6" topLeftCell="C7" activePane="bottomRight" state="frozen"/>
      <selection pane="topRight" activeCell="C1" sqref="C1"/>
      <selection pane="bottomLeft" activeCell="A8" sqref="A8"/>
      <selection pane="bottomRight" activeCell="B25" sqref="B25"/>
    </sheetView>
  </sheetViews>
  <sheetFormatPr defaultRowHeight="12.75" x14ac:dyDescent="0.2"/>
  <cols>
    <col min="1" max="1" width="0.5703125" customWidth="1"/>
    <col min="2" max="2" width="64.140625" customWidth="1"/>
    <col min="3" max="5" width="9.140625" bestFit="1" customWidth="1"/>
    <col min="6" max="6" width="8.7109375" style="258" bestFit="1" customWidth="1"/>
    <col min="7" max="7" width="10.85546875" customWidth="1"/>
    <col min="8" max="8" width="9.140625" bestFit="1" customWidth="1"/>
    <col min="9" max="9" width="8.7109375" style="258" bestFit="1" customWidth="1"/>
    <col min="10" max="10" width="9.140625" bestFit="1" customWidth="1"/>
    <col min="11" max="11" width="9.140625" style="258" bestFit="1" customWidth="1"/>
    <col min="12" max="12" width="12.28515625" bestFit="1" customWidth="1"/>
    <col min="13" max="13" width="9.140625" bestFit="1" customWidth="1"/>
    <col min="14" max="14" width="12.7109375" bestFit="1" customWidth="1"/>
    <col min="15" max="15" width="12.5703125" bestFit="1" customWidth="1"/>
    <col min="16" max="16" width="9.28515625" style="258" bestFit="1" customWidth="1"/>
    <col min="17" max="17" width="9.140625" bestFit="1" customWidth="1"/>
    <col min="18" max="18" width="8.7109375" bestFit="1" customWidth="1"/>
    <col min="19" max="21" width="9.28515625" customWidth="1"/>
    <col min="31" max="31" width="9.28515625" customWidth="1"/>
  </cols>
  <sheetData>
    <row r="1" spans="1:52" x14ac:dyDescent="0.2">
      <c r="A1" s="9"/>
      <c r="B1" s="370" t="s">
        <v>256</v>
      </c>
      <c r="C1" s="122"/>
      <c r="D1" s="122"/>
      <c r="E1" s="122"/>
      <c r="F1" s="122"/>
      <c r="G1" s="122"/>
      <c r="H1" s="122"/>
      <c r="I1" s="122"/>
      <c r="J1" s="122"/>
      <c r="K1" s="122"/>
      <c r="L1" s="122"/>
      <c r="M1" s="122"/>
      <c r="N1" s="122"/>
      <c r="O1" s="122"/>
      <c r="P1" s="122"/>
      <c r="Q1" s="122"/>
      <c r="R1" s="127"/>
      <c r="S1" s="114"/>
      <c r="T1" s="9"/>
      <c r="U1" s="9"/>
    </row>
    <row r="2" spans="1:52" x14ac:dyDescent="0.2">
      <c r="A2" s="11"/>
      <c r="B2" s="103"/>
      <c r="C2" s="120"/>
      <c r="D2" s="118"/>
      <c r="E2" s="118"/>
      <c r="F2" s="118"/>
      <c r="G2" s="118"/>
      <c r="H2" s="118"/>
      <c r="I2" s="118"/>
      <c r="J2" s="118"/>
      <c r="K2" s="118"/>
      <c r="L2" s="118"/>
      <c r="M2" s="118"/>
      <c r="N2" s="118"/>
      <c r="O2" s="118"/>
      <c r="P2" s="118"/>
      <c r="Q2" s="118"/>
      <c r="R2" s="119"/>
      <c r="S2" s="114"/>
      <c r="T2" s="9"/>
      <c r="U2" s="9"/>
      <c r="AC2" s="386"/>
      <c r="AD2" s="386"/>
      <c r="AE2" s="386"/>
      <c r="AF2" s="386"/>
    </row>
    <row r="3" spans="1:52" x14ac:dyDescent="0.2">
      <c r="A3" s="11"/>
      <c r="B3" s="103"/>
      <c r="C3" s="428" t="s">
        <v>200</v>
      </c>
      <c r="D3" s="429"/>
      <c r="E3" s="429"/>
      <c r="F3" s="429"/>
      <c r="G3" s="429"/>
      <c r="H3" s="429"/>
      <c r="I3" s="429"/>
      <c r="J3" s="429"/>
      <c r="K3" s="429"/>
      <c r="L3" s="429"/>
      <c r="M3" s="429"/>
      <c r="N3" s="429"/>
      <c r="O3" s="429"/>
      <c r="P3" s="429"/>
      <c r="Q3" s="429"/>
      <c r="R3" s="430"/>
      <c r="S3" s="114"/>
      <c r="T3" s="9"/>
      <c r="U3" s="9"/>
      <c r="AC3" s="386"/>
      <c r="AD3" s="386"/>
      <c r="AE3" s="386"/>
      <c r="AF3" s="386"/>
    </row>
    <row r="4" spans="1:52" x14ac:dyDescent="0.2">
      <c r="A4" s="11"/>
      <c r="B4" s="103"/>
      <c r="C4" s="120"/>
      <c r="D4" s="118"/>
      <c r="E4" s="118"/>
      <c r="F4" s="118"/>
      <c r="G4" s="118"/>
      <c r="H4" s="118"/>
      <c r="I4" s="118"/>
      <c r="J4" s="118"/>
      <c r="K4" s="118"/>
      <c r="L4" s="118"/>
      <c r="M4" s="118"/>
      <c r="N4" s="118"/>
      <c r="O4" s="118"/>
      <c r="P4" s="118"/>
      <c r="Q4" s="118"/>
      <c r="R4" s="119"/>
      <c r="S4" s="114"/>
      <c r="T4" s="9"/>
      <c r="U4" s="9"/>
      <c r="AC4" s="386"/>
      <c r="AD4" s="386"/>
      <c r="AE4" s="386"/>
      <c r="AF4" s="386"/>
    </row>
    <row r="5" spans="1:52" x14ac:dyDescent="0.2">
      <c r="A5" s="11"/>
      <c r="B5" s="103"/>
      <c r="C5" s="121" t="s">
        <v>24</v>
      </c>
      <c r="D5" s="116" t="s">
        <v>25</v>
      </c>
      <c r="E5" s="116" t="s">
        <v>26</v>
      </c>
      <c r="F5" s="116" t="s">
        <v>154</v>
      </c>
      <c r="G5" s="116" t="s">
        <v>88</v>
      </c>
      <c r="H5" s="116" t="s">
        <v>35</v>
      </c>
      <c r="I5" s="59" t="s">
        <v>192</v>
      </c>
      <c r="J5" s="116"/>
      <c r="K5" s="116"/>
      <c r="L5" s="116" t="s">
        <v>82</v>
      </c>
      <c r="M5" s="116" t="s">
        <v>89</v>
      </c>
      <c r="N5" s="116" t="s">
        <v>136</v>
      </c>
      <c r="O5" s="116" t="s">
        <v>137</v>
      </c>
      <c r="P5" s="116"/>
      <c r="Q5" s="116"/>
      <c r="R5" s="117"/>
      <c r="S5" s="114"/>
      <c r="T5" s="9"/>
      <c r="U5" s="9"/>
      <c r="AC5" s="386"/>
      <c r="AD5" s="386"/>
      <c r="AE5" s="386"/>
      <c r="AF5" s="386"/>
    </row>
    <row r="6" spans="1:52" ht="15.75" customHeight="1" x14ac:dyDescent="0.2">
      <c r="A6" s="376"/>
      <c r="B6" s="102"/>
      <c r="C6" s="121" t="s">
        <v>28</v>
      </c>
      <c r="D6" s="121" t="s">
        <v>28</v>
      </c>
      <c r="E6" s="121" t="s">
        <v>28</v>
      </c>
      <c r="F6" s="121" t="s">
        <v>28</v>
      </c>
      <c r="G6" s="121" t="s">
        <v>29</v>
      </c>
      <c r="H6" s="121" t="s">
        <v>29</v>
      </c>
      <c r="I6" s="374" t="s">
        <v>194</v>
      </c>
      <c r="J6" s="121" t="s">
        <v>30</v>
      </c>
      <c r="K6" s="121" t="s">
        <v>223</v>
      </c>
      <c r="L6" s="121" t="s">
        <v>32</v>
      </c>
      <c r="M6" s="121" t="s">
        <v>32</v>
      </c>
      <c r="N6" s="121" t="s">
        <v>36</v>
      </c>
      <c r="O6" s="375" t="s">
        <v>36</v>
      </c>
      <c r="P6" s="375" t="s">
        <v>152</v>
      </c>
      <c r="Q6" s="121" t="s">
        <v>31</v>
      </c>
      <c r="R6" s="117" t="s">
        <v>37</v>
      </c>
      <c r="S6" s="114"/>
      <c r="T6" s="9"/>
      <c r="U6" s="9"/>
      <c r="AC6" s="386"/>
      <c r="AD6" s="386"/>
      <c r="AE6" s="386"/>
      <c r="AF6" s="386"/>
    </row>
    <row r="7" spans="1:52" s="346" customFormat="1" ht="12" customHeight="1" x14ac:dyDescent="0.2">
      <c r="A7" s="11"/>
      <c r="B7" s="102"/>
      <c r="C7" s="120"/>
      <c r="D7" s="120"/>
      <c r="E7" s="120"/>
      <c r="F7" s="120"/>
      <c r="G7" s="120"/>
      <c r="H7" s="120"/>
      <c r="I7" s="120"/>
      <c r="J7" s="120"/>
      <c r="K7" s="120"/>
      <c r="L7" s="120"/>
      <c r="M7" s="120"/>
      <c r="N7" s="120"/>
      <c r="O7" s="120"/>
      <c r="P7" s="120"/>
      <c r="Q7" s="120"/>
      <c r="R7" s="120"/>
      <c r="S7" s="388"/>
      <c r="T7" s="47"/>
      <c r="U7" s="47"/>
      <c r="AC7" s="386"/>
      <c r="AD7" s="386"/>
      <c r="AE7" s="386"/>
      <c r="AF7" s="386"/>
    </row>
    <row r="8" spans="1:52" x14ac:dyDescent="0.2">
      <c r="B8" s="111" t="s">
        <v>1</v>
      </c>
      <c r="C8" s="303"/>
      <c r="D8" s="304"/>
      <c r="E8" s="304"/>
      <c r="F8" s="304"/>
      <c r="G8" s="304"/>
      <c r="H8" s="304"/>
      <c r="I8" s="304"/>
      <c r="J8" s="304"/>
      <c r="K8" s="304"/>
      <c r="L8" s="304"/>
      <c r="M8" s="304"/>
      <c r="N8" s="304"/>
      <c r="O8" s="304"/>
      <c r="P8" s="304"/>
      <c r="Q8" s="304"/>
      <c r="R8" s="305"/>
      <c r="S8" s="114"/>
      <c r="AC8" s="386"/>
      <c r="AD8" s="386"/>
      <c r="AE8" s="387"/>
      <c r="AF8" s="386"/>
    </row>
    <row r="9" spans="1:52" x14ac:dyDescent="0.2">
      <c r="B9" s="103" t="s">
        <v>146</v>
      </c>
      <c r="C9" s="306">
        <v>51.1</v>
      </c>
      <c r="D9" s="307">
        <v>60.3</v>
      </c>
      <c r="E9" s="307">
        <v>65.599999999999994</v>
      </c>
      <c r="F9" s="307">
        <v>62.9</v>
      </c>
      <c r="G9" s="307">
        <v>59.7</v>
      </c>
      <c r="H9" s="307">
        <v>72.900000000000006</v>
      </c>
      <c r="I9" s="307">
        <v>70.900000000000006</v>
      </c>
      <c r="J9" s="307">
        <v>96.6</v>
      </c>
      <c r="K9" s="307">
        <v>80.599999999999994</v>
      </c>
      <c r="L9" s="307">
        <v>1777.8</v>
      </c>
      <c r="M9" s="307">
        <v>1971.9</v>
      </c>
      <c r="N9" s="307">
        <v>45.7</v>
      </c>
      <c r="O9" s="307">
        <v>45.7</v>
      </c>
      <c r="P9" s="307">
        <v>23.5</v>
      </c>
      <c r="Q9" s="307">
        <v>30.9</v>
      </c>
      <c r="R9" s="308">
        <v>45.2</v>
      </c>
      <c r="S9" s="114"/>
      <c r="T9" s="346"/>
      <c r="U9" s="346"/>
      <c r="V9" s="346"/>
      <c r="W9" s="346"/>
      <c r="X9" s="346"/>
      <c r="Y9" s="346"/>
      <c r="Z9" s="346"/>
      <c r="AA9" s="346"/>
      <c r="AB9" s="346"/>
      <c r="AC9" s="386"/>
      <c r="AD9" s="386"/>
      <c r="AE9" s="387"/>
      <c r="AF9" s="386"/>
      <c r="AG9" s="346"/>
      <c r="AH9" s="346"/>
      <c r="AI9" s="346"/>
    </row>
    <row r="10" spans="1:52" x14ac:dyDescent="0.2">
      <c r="B10" s="103" t="s">
        <v>150</v>
      </c>
      <c r="C10" s="312">
        <v>6.69</v>
      </c>
      <c r="D10" s="313">
        <v>6.96</v>
      </c>
      <c r="E10" s="313">
        <v>4.41</v>
      </c>
      <c r="F10" s="313">
        <v>4.59</v>
      </c>
      <c r="G10" s="313">
        <v>4.68</v>
      </c>
      <c r="H10" s="313">
        <v>3.7</v>
      </c>
      <c r="I10" s="313">
        <v>3.94</v>
      </c>
      <c r="J10" s="313">
        <v>2.93</v>
      </c>
      <c r="K10" s="313">
        <v>4.5199999999999996</v>
      </c>
      <c r="L10" s="313">
        <v>0.28999999999999998</v>
      </c>
      <c r="M10" s="313">
        <v>0.17</v>
      </c>
      <c r="N10" s="313">
        <v>7</v>
      </c>
      <c r="O10" s="313">
        <v>8</v>
      </c>
      <c r="P10" s="313">
        <v>11.48</v>
      </c>
      <c r="Q10" s="313">
        <v>12.5</v>
      </c>
      <c r="R10" s="311">
        <v>11.36</v>
      </c>
      <c r="S10" s="114"/>
      <c r="T10" s="389"/>
      <c r="U10" s="389"/>
      <c r="V10" s="389"/>
      <c r="W10" s="389"/>
      <c r="X10" s="389"/>
      <c r="Y10" s="389"/>
      <c r="Z10" s="389"/>
      <c r="AA10" s="389"/>
      <c r="AB10" s="389"/>
      <c r="AC10" s="394"/>
      <c r="AD10" s="394"/>
      <c r="AE10" s="397"/>
      <c r="AF10" s="394"/>
      <c r="AG10" s="389"/>
      <c r="AH10" s="389"/>
      <c r="AI10" s="389"/>
    </row>
    <row r="11" spans="1:52" x14ac:dyDescent="0.2">
      <c r="B11" s="111" t="s">
        <v>129</v>
      </c>
      <c r="C11" s="89">
        <f t="shared" ref="C11:R11" si="0">ROUND((C10*C9),2)</f>
        <v>341.86</v>
      </c>
      <c r="D11" s="124">
        <f t="shared" si="0"/>
        <v>419.69</v>
      </c>
      <c r="E11" s="124">
        <f t="shared" si="0"/>
        <v>289.3</v>
      </c>
      <c r="F11" s="176">
        <f t="shared" si="0"/>
        <v>288.70999999999998</v>
      </c>
      <c r="G11" s="124">
        <f t="shared" si="0"/>
        <v>279.39999999999998</v>
      </c>
      <c r="H11" s="124">
        <f t="shared" si="0"/>
        <v>269.73</v>
      </c>
      <c r="I11" s="176">
        <f t="shared" si="0"/>
        <v>279.35000000000002</v>
      </c>
      <c r="J11" s="124">
        <f t="shared" si="0"/>
        <v>283.04000000000002</v>
      </c>
      <c r="K11" s="176">
        <f t="shared" si="0"/>
        <v>364.31</v>
      </c>
      <c r="L11" s="124">
        <f t="shared" si="0"/>
        <v>515.55999999999995</v>
      </c>
      <c r="M11" s="124">
        <f t="shared" si="0"/>
        <v>335.22</v>
      </c>
      <c r="N11" s="124">
        <f t="shared" si="0"/>
        <v>319.89999999999998</v>
      </c>
      <c r="O11" s="124">
        <f t="shared" si="0"/>
        <v>365.6</v>
      </c>
      <c r="P11" s="176">
        <f t="shared" si="0"/>
        <v>269.77999999999997</v>
      </c>
      <c r="Q11" s="124">
        <f t="shared" si="0"/>
        <v>386.25</v>
      </c>
      <c r="R11" s="123">
        <f t="shared" si="0"/>
        <v>513.47</v>
      </c>
      <c r="S11" s="114"/>
      <c r="T11" s="389"/>
      <c r="U11" s="389"/>
      <c r="V11" s="389"/>
      <c r="W11" s="389"/>
      <c r="X11" s="389"/>
      <c r="Y11" s="389"/>
      <c r="Z11" s="389"/>
      <c r="AA11" s="389"/>
      <c r="AB11" s="389"/>
      <c r="AC11" s="394"/>
      <c r="AD11" s="394"/>
      <c r="AE11" s="397"/>
      <c r="AF11" s="394"/>
      <c r="AG11" s="389"/>
      <c r="AH11" s="389"/>
      <c r="AI11" s="389"/>
      <c r="AK11" s="389"/>
      <c r="AL11" s="389"/>
      <c r="AM11" s="389"/>
      <c r="AN11" s="389"/>
      <c r="AO11" s="389"/>
      <c r="AP11" s="389"/>
      <c r="AQ11" s="389"/>
      <c r="AR11" s="389"/>
      <c r="AS11" s="389"/>
      <c r="AT11" s="389"/>
      <c r="AU11" s="389"/>
      <c r="AV11" s="389"/>
      <c r="AW11" s="389"/>
      <c r="AX11" s="389"/>
      <c r="AY11" s="389"/>
      <c r="AZ11" s="389"/>
    </row>
    <row r="12" spans="1:52" x14ac:dyDescent="0.2">
      <c r="B12" s="103"/>
      <c r="C12" s="132"/>
      <c r="D12" s="133"/>
      <c r="E12" s="133"/>
      <c r="F12" s="133"/>
      <c r="G12" s="133"/>
      <c r="H12" s="133"/>
      <c r="I12" s="133"/>
      <c r="J12" s="136"/>
      <c r="K12" s="136"/>
      <c r="L12" s="136"/>
      <c r="M12" s="136"/>
      <c r="N12" s="133"/>
      <c r="O12" s="133"/>
      <c r="P12" s="133"/>
      <c r="Q12" s="133"/>
      <c r="R12" s="134"/>
      <c r="S12" s="114"/>
      <c r="T12" s="346"/>
      <c r="U12" s="346"/>
      <c r="V12" s="346"/>
      <c r="W12" s="346"/>
      <c r="X12" s="346"/>
      <c r="Y12" s="346"/>
      <c r="Z12" s="346"/>
      <c r="AA12" s="346"/>
      <c r="AB12" s="346"/>
      <c r="AC12" s="386"/>
      <c r="AD12" s="386"/>
      <c r="AE12" s="387"/>
      <c r="AF12" s="386"/>
      <c r="AG12" s="346"/>
      <c r="AH12" s="346"/>
      <c r="AI12" s="346"/>
    </row>
    <row r="13" spans="1:52" x14ac:dyDescent="0.2">
      <c r="B13" s="111" t="s">
        <v>2</v>
      </c>
      <c r="C13" s="130"/>
      <c r="D13" s="131"/>
      <c r="E13" s="131"/>
      <c r="F13" s="149"/>
      <c r="G13" s="131"/>
      <c r="H13" s="131"/>
      <c r="I13" s="149"/>
      <c r="J13" s="131"/>
      <c r="K13" s="149"/>
      <c r="L13" s="131"/>
      <c r="M13" s="131"/>
      <c r="N13" s="131"/>
      <c r="O13" s="131"/>
      <c r="P13" s="149"/>
      <c r="Q13" s="131"/>
      <c r="R13" s="137"/>
      <c r="S13" s="114"/>
      <c r="T13" s="346"/>
      <c r="U13" s="346"/>
      <c r="V13" s="346"/>
      <c r="W13" s="346"/>
      <c r="X13" s="346"/>
      <c r="Y13" s="346"/>
      <c r="Z13" s="346"/>
      <c r="AA13" s="346"/>
      <c r="AB13" s="346"/>
      <c r="AC13" s="386"/>
      <c r="AD13" s="386"/>
      <c r="AE13" s="387"/>
      <c r="AF13" s="386"/>
      <c r="AG13" s="346"/>
      <c r="AH13" s="346"/>
      <c r="AI13" s="346"/>
    </row>
    <row r="14" spans="1:52" x14ac:dyDescent="0.2">
      <c r="B14" s="111" t="s">
        <v>3</v>
      </c>
      <c r="C14" s="130"/>
      <c r="D14" s="131"/>
      <c r="E14" s="131"/>
      <c r="F14" s="149"/>
      <c r="G14" s="131"/>
      <c r="H14" s="131"/>
      <c r="I14" s="149"/>
      <c r="J14" s="131"/>
      <c r="K14" s="149"/>
      <c r="L14" s="131"/>
      <c r="M14" s="131"/>
      <c r="N14" s="131"/>
      <c r="O14" s="131"/>
      <c r="P14" s="149"/>
      <c r="Q14" s="131"/>
      <c r="R14" s="137"/>
      <c r="S14" s="114"/>
      <c r="T14" s="346"/>
      <c r="U14" s="346"/>
      <c r="V14" s="346"/>
      <c r="W14" s="346"/>
      <c r="X14" s="346"/>
      <c r="Y14" s="346"/>
      <c r="Z14" s="346"/>
      <c r="AA14" s="346"/>
      <c r="AB14" s="346"/>
      <c r="AC14" s="386"/>
      <c r="AD14" s="386"/>
      <c r="AE14" s="387"/>
      <c r="AF14" s="386"/>
      <c r="AG14" s="346"/>
      <c r="AH14" s="346"/>
      <c r="AI14" s="346"/>
    </row>
    <row r="15" spans="1:52" x14ac:dyDescent="0.2">
      <c r="B15" s="103" t="s">
        <v>4</v>
      </c>
      <c r="C15" s="319">
        <v>20.62</v>
      </c>
      <c r="D15" s="338">
        <v>29</v>
      </c>
      <c r="E15" s="338">
        <v>28.1</v>
      </c>
      <c r="F15" s="338">
        <v>25.2</v>
      </c>
      <c r="G15" s="338">
        <v>25.4</v>
      </c>
      <c r="H15" s="338">
        <v>16.68</v>
      </c>
      <c r="I15" s="338">
        <v>65.2</v>
      </c>
      <c r="J15" s="338">
        <v>23.43</v>
      </c>
      <c r="K15" s="338">
        <v>87</v>
      </c>
      <c r="L15" s="338">
        <v>50.05</v>
      </c>
      <c r="M15" s="338">
        <v>21.28</v>
      </c>
      <c r="N15" s="338">
        <v>35.549999999999997</v>
      </c>
      <c r="O15" s="338">
        <v>35.1</v>
      </c>
      <c r="P15" s="338">
        <v>82.39</v>
      </c>
      <c r="Q15" s="338">
        <v>15.21</v>
      </c>
      <c r="R15" s="318">
        <v>62.6</v>
      </c>
      <c r="S15" s="114"/>
      <c r="T15" s="389"/>
      <c r="U15" s="389"/>
      <c r="V15" s="389"/>
      <c r="W15" s="389"/>
      <c r="X15" s="389"/>
      <c r="Y15" s="389"/>
      <c r="Z15" s="389"/>
      <c r="AA15" s="389"/>
      <c r="AB15" s="389"/>
      <c r="AC15" s="394"/>
      <c r="AD15" s="394"/>
      <c r="AE15" s="397"/>
      <c r="AF15" s="394"/>
      <c r="AG15" s="389"/>
      <c r="AH15" s="389"/>
      <c r="AI15" s="389"/>
    </row>
    <row r="16" spans="1:52" x14ac:dyDescent="0.2">
      <c r="B16" s="103" t="s">
        <v>23</v>
      </c>
      <c r="C16" s="320">
        <v>36.229999999999997</v>
      </c>
      <c r="D16" s="339">
        <v>40.36</v>
      </c>
      <c r="E16" s="339">
        <v>47.7</v>
      </c>
      <c r="F16" s="339">
        <v>28.9</v>
      </c>
      <c r="G16" s="339">
        <v>26.14</v>
      </c>
      <c r="H16" s="339">
        <v>31.65</v>
      </c>
      <c r="I16" s="339">
        <v>38.07</v>
      </c>
      <c r="J16" s="339">
        <v>27.06</v>
      </c>
      <c r="K16" s="339">
        <v>38.53</v>
      </c>
      <c r="L16" s="339">
        <v>1.56</v>
      </c>
      <c r="M16" s="339">
        <v>1.93</v>
      </c>
      <c r="N16" s="340">
        <v>3.03</v>
      </c>
      <c r="O16" s="340">
        <v>3.03</v>
      </c>
      <c r="P16" s="340">
        <v>2.25</v>
      </c>
      <c r="Q16" s="339">
        <v>30.27</v>
      </c>
      <c r="R16" s="321">
        <v>40.36</v>
      </c>
      <c r="S16" s="114"/>
      <c r="T16" s="389"/>
      <c r="U16" s="389"/>
      <c r="V16" s="389"/>
      <c r="W16" s="389"/>
      <c r="X16" s="389"/>
      <c r="Y16" s="389"/>
      <c r="Z16" s="389"/>
      <c r="AA16" s="389"/>
      <c r="AB16" s="389"/>
      <c r="AC16" s="394"/>
      <c r="AD16" s="394"/>
      <c r="AE16" s="397"/>
      <c r="AF16" s="394"/>
      <c r="AG16" s="389"/>
      <c r="AH16" s="389"/>
      <c r="AI16" s="389"/>
    </row>
    <row r="17" spans="2:52" x14ac:dyDescent="0.2">
      <c r="B17" s="103" t="s">
        <v>5</v>
      </c>
      <c r="C17" s="319">
        <v>14.57</v>
      </c>
      <c r="D17" s="338">
        <v>16.45</v>
      </c>
      <c r="E17" s="338">
        <v>19.28</v>
      </c>
      <c r="F17" s="338">
        <v>14.57</v>
      </c>
      <c r="G17" s="338">
        <v>11.75</v>
      </c>
      <c r="H17" s="338">
        <v>14.1</v>
      </c>
      <c r="I17" s="338">
        <v>16.45</v>
      </c>
      <c r="J17" s="338">
        <v>11.28</v>
      </c>
      <c r="K17" s="338">
        <v>17.86</v>
      </c>
      <c r="L17" s="338">
        <v>7.52</v>
      </c>
      <c r="M17" s="338">
        <v>9.4</v>
      </c>
      <c r="N17" s="338">
        <v>14.57</v>
      </c>
      <c r="O17" s="338">
        <v>14.57</v>
      </c>
      <c r="P17" s="338">
        <v>10.81</v>
      </c>
      <c r="Q17" s="338">
        <v>9.4</v>
      </c>
      <c r="R17" s="318">
        <v>22.57</v>
      </c>
      <c r="S17" s="114"/>
      <c r="T17" s="389"/>
      <c r="U17" s="389"/>
      <c r="V17" s="389"/>
      <c r="W17" s="389"/>
      <c r="X17" s="389"/>
      <c r="Y17" s="389"/>
      <c r="Z17" s="389"/>
      <c r="AA17" s="389"/>
      <c r="AB17" s="389"/>
      <c r="AC17" s="394"/>
      <c r="AD17" s="394"/>
      <c r="AE17" s="397"/>
      <c r="AF17" s="394"/>
      <c r="AG17" s="389"/>
      <c r="AH17" s="389"/>
      <c r="AI17" s="389"/>
    </row>
    <row r="18" spans="2:52" x14ac:dyDescent="0.2">
      <c r="B18" s="109" t="s">
        <v>130</v>
      </c>
      <c r="C18" s="322">
        <v>0</v>
      </c>
      <c r="D18" s="340">
        <v>0</v>
      </c>
      <c r="E18" s="340">
        <v>0</v>
      </c>
      <c r="F18" s="340">
        <v>0</v>
      </c>
      <c r="G18" s="340">
        <v>0</v>
      </c>
      <c r="H18" s="340">
        <v>0</v>
      </c>
      <c r="I18" s="340">
        <v>0</v>
      </c>
      <c r="J18" s="340">
        <v>0</v>
      </c>
      <c r="K18" s="340">
        <v>0</v>
      </c>
      <c r="L18" s="340">
        <v>0</v>
      </c>
      <c r="M18" s="340">
        <v>0</v>
      </c>
      <c r="N18" s="340">
        <v>0</v>
      </c>
      <c r="O18" s="340">
        <v>0</v>
      </c>
      <c r="P18" s="340">
        <v>0</v>
      </c>
      <c r="Q18" s="340">
        <v>0</v>
      </c>
      <c r="R18" s="321">
        <v>5.43</v>
      </c>
      <c r="S18" s="114"/>
      <c r="T18" s="346"/>
      <c r="U18" s="346"/>
      <c r="V18" s="346"/>
      <c r="W18" s="346"/>
      <c r="X18" s="346"/>
      <c r="Y18" s="346"/>
      <c r="Z18" s="346"/>
      <c r="AA18" s="346"/>
      <c r="AB18" s="346"/>
      <c r="AC18" s="386"/>
      <c r="AD18" s="386"/>
      <c r="AE18" s="387"/>
      <c r="AF18" s="386"/>
      <c r="AG18" s="346"/>
      <c r="AH18" s="346"/>
      <c r="AI18" s="389"/>
    </row>
    <row r="19" spans="2:52" x14ac:dyDescent="0.2">
      <c r="B19" s="103" t="s">
        <v>6</v>
      </c>
      <c r="C19" s="319">
        <v>59.11</v>
      </c>
      <c r="D19" s="338">
        <v>44.96</v>
      </c>
      <c r="E19" s="338">
        <v>72.400000000000006</v>
      </c>
      <c r="F19" s="338">
        <v>62.93</v>
      </c>
      <c r="G19" s="338">
        <v>72.400000000000006</v>
      </c>
      <c r="H19" s="338">
        <v>28.99</v>
      </c>
      <c r="I19" s="338">
        <v>34.619999999999997</v>
      </c>
      <c r="J19" s="338">
        <v>22.95</v>
      </c>
      <c r="K19" s="338">
        <v>35.76</v>
      </c>
      <c r="L19" s="338">
        <v>86.21</v>
      </c>
      <c r="M19" s="338">
        <v>86.21</v>
      </c>
      <c r="N19" s="338">
        <v>74.099999999999994</v>
      </c>
      <c r="O19" s="338">
        <v>74.099999999999994</v>
      </c>
      <c r="P19" s="338">
        <v>55.59</v>
      </c>
      <c r="Q19" s="338">
        <v>55.1</v>
      </c>
      <c r="R19" s="318">
        <v>46.18</v>
      </c>
      <c r="S19" s="114"/>
      <c r="T19" s="389"/>
      <c r="U19" s="389"/>
      <c r="V19" s="389"/>
      <c r="W19" s="389"/>
      <c r="X19" s="389"/>
      <c r="Y19" s="389"/>
      <c r="Z19" s="389"/>
      <c r="AA19" s="389"/>
      <c r="AB19" s="389"/>
      <c r="AC19" s="394"/>
      <c r="AD19" s="394"/>
      <c r="AE19" s="397"/>
      <c r="AF19" s="394"/>
      <c r="AG19" s="389"/>
      <c r="AH19" s="389"/>
      <c r="AI19" s="389"/>
    </row>
    <row r="20" spans="2:52" x14ac:dyDescent="0.2">
      <c r="B20" s="103" t="s">
        <v>7</v>
      </c>
      <c r="C20" s="320">
        <v>38.659999999999997</v>
      </c>
      <c r="D20" s="339">
        <v>28.61</v>
      </c>
      <c r="E20" s="339">
        <v>38.659999999999997</v>
      </c>
      <c r="F20" s="339">
        <v>10.050000000000001</v>
      </c>
      <c r="G20" s="339">
        <v>36.020000000000003</v>
      </c>
      <c r="H20" s="339">
        <v>0</v>
      </c>
      <c r="I20" s="339">
        <v>0</v>
      </c>
      <c r="J20" s="339">
        <v>0</v>
      </c>
      <c r="K20" s="339">
        <v>0</v>
      </c>
      <c r="L20" s="339">
        <v>58.27</v>
      </c>
      <c r="M20" s="339">
        <v>58.27</v>
      </c>
      <c r="N20" s="339">
        <v>27.6</v>
      </c>
      <c r="O20" s="339">
        <v>27.6</v>
      </c>
      <c r="P20" s="339">
        <v>0</v>
      </c>
      <c r="Q20" s="339">
        <v>27.6</v>
      </c>
      <c r="R20" s="321">
        <v>20.82</v>
      </c>
      <c r="S20" s="114"/>
      <c r="T20" s="389"/>
      <c r="U20" s="389"/>
      <c r="V20" s="389"/>
      <c r="W20" s="389"/>
      <c r="X20" s="389"/>
      <c r="Y20" s="346"/>
      <c r="Z20" s="346"/>
      <c r="AA20" s="346"/>
      <c r="AB20" s="346"/>
      <c r="AC20" s="394"/>
      <c r="AD20" s="394"/>
      <c r="AE20" s="397"/>
      <c r="AF20" s="394"/>
      <c r="AG20" s="346"/>
      <c r="AH20" s="389"/>
      <c r="AI20" s="389"/>
    </row>
    <row r="21" spans="2:52" x14ac:dyDescent="0.2">
      <c r="B21" s="94" t="s">
        <v>180</v>
      </c>
      <c r="C21" s="319">
        <v>5.56</v>
      </c>
      <c r="D21" s="338">
        <v>6.79</v>
      </c>
      <c r="E21" s="338">
        <v>7.37</v>
      </c>
      <c r="F21" s="338">
        <v>7.37</v>
      </c>
      <c r="G21" s="338">
        <v>6.79</v>
      </c>
      <c r="H21" s="338">
        <v>5.68</v>
      </c>
      <c r="I21" s="338">
        <v>0</v>
      </c>
      <c r="J21" s="338">
        <v>3.29</v>
      </c>
      <c r="K21" s="338">
        <v>0</v>
      </c>
      <c r="L21" s="338">
        <v>13.88</v>
      </c>
      <c r="M21" s="338">
        <v>13.88</v>
      </c>
      <c r="N21" s="338">
        <v>16.34</v>
      </c>
      <c r="O21" s="338">
        <v>16.34</v>
      </c>
      <c r="P21" s="338">
        <v>14</v>
      </c>
      <c r="Q21" s="338">
        <v>1.76</v>
      </c>
      <c r="R21" s="318">
        <v>0</v>
      </c>
      <c r="S21" s="114"/>
      <c r="T21" s="389"/>
      <c r="U21" s="389"/>
      <c r="V21" s="389"/>
      <c r="W21" s="389"/>
      <c r="X21" s="389"/>
      <c r="Y21" s="389"/>
      <c r="Z21" s="346"/>
      <c r="AA21" s="389"/>
      <c r="AB21" s="346"/>
      <c r="AC21" s="394"/>
      <c r="AD21" s="394"/>
      <c r="AE21" s="397"/>
      <c r="AF21" s="394"/>
      <c r="AG21" s="389"/>
      <c r="AH21" s="389"/>
      <c r="AI21" s="346"/>
    </row>
    <row r="22" spans="2:52" x14ac:dyDescent="0.2">
      <c r="B22" s="103" t="s">
        <v>8</v>
      </c>
      <c r="C22" s="322">
        <v>19.350000000000001</v>
      </c>
      <c r="D22" s="340">
        <v>20.48</v>
      </c>
      <c r="E22" s="340">
        <v>20.48</v>
      </c>
      <c r="F22" s="340">
        <v>19.34</v>
      </c>
      <c r="G22" s="340">
        <v>19.3</v>
      </c>
      <c r="H22" s="340">
        <v>20.27</v>
      </c>
      <c r="I22" s="340">
        <v>17.850000000000001</v>
      </c>
      <c r="J22" s="340">
        <v>20.05</v>
      </c>
      <c r="K22" s="340">
        <v>22.26</v>
      </c>
      <c r="L22" s="340">
        <v>16.75</v>
      </c>
      <c r="M22" s="340">
        <v>17.59</v>
      </c>
      <c r="N22" s="340">
        <v>15.75</v>
      </c>
      <c r="O22" s="340">
        <v>15.75</v>
      </c>
      <c r="P22" s="340">
        <v>16.690000000000001</v>
      </c>
      <c r="Q22" s="340">
        <v>17.55</v>
      </c>
      <c r="R22" s="321">
        <v>18.39</v>
      </c>
      <c r="S22" s="114"/>
      <c r="T22" s="389"/>
      <c r="U22" s="389"/>
      <c r="V22" s="389"/>
      <c r="W22" s="389"/>
      <c r="X22" s="389"/>
      <c r="Y22" s="389"/>
      <c r="Z22" s="389"/>
      <c r="AA22" s="389"/>
      <c r="AB22" s="389"/>
      <c r="AC22" s="394"/>
      <c r="AD22" s="394"/>
      <c r="AE22" s="397"/>
      <c r="AF22" s="394"/>
      <c r="AG22" s="389"/>
      <c r="AH22" s="389"/>
      <c r="AI22" s="389"/>
    </row>
    <row r="23" spans="2:52" x14ac:dyDescent="0.2">
      <c r="B23" s="103" t="s">
        <v>9</v>
      </c>
      <c r="C23" s="319">
        <v>9.3800000000000008</v>
      </c>
      <c r="D23" s="338">
        <v>9.3800000000000008</v>
      </c>
      <c r="E23" s="338">
        <v>9.3800000000000008</v>
      </c>
      <c r="F23" s="338">
        <v>9.3800000000000008</v>
      </c>
      <c r="G23" s="338">
        <v>9.3800000000000008</v>
      </c>
      <c r="H23" s="338">
        <v>9.3800000000000008</v>
      </c>
      <c r="I23" s="338">
        <v>9.3800000000000008</v>
      </c>
      <c r="J23" s="338">
        <v>9.3800000000000008</v>
      </c>
      <c r="K23" s="338">
        <v>10.87</v>
      </c>
      <c r="L23" s="338">
        <v>9.3800000000000008</v>
      </c>
      <c r="M23" s="338">
        <v>9.3800000000000008</v>
      </c>
      <c r="N23" s="338">
        <v>9.3800000000000008</v>
      </c>
      <c r="O23" s="338">
        <v>9.3800000000000008</v>
      </c>
      <c r="P23" s="338">
        <v>9.3800000000000008</v>
      </c>
      <c r="Q23" s="338">
        <v>9.3800000000000008</v>
      </c>
      <c r="R23" s="318">
        <v>9.3800000000000008</v>
      </c>
      <c r="S23" s="114"/>
      <c r="T23" s="389"/>
      <c r="U23" s="389"/>
      <c r="V23" s="389"/>
      <c r="W23" s="389"/>
      <c r="X23" s="389"/>
      <c r="Y23" s="389"/>
      <c r="Z23" s="389"/>
      <c r="AA23" s="389"/>
      <c r="AB23" s="389"/>
      <c r="AC23" s="394"/>
      <c r="AD23" s="394"/>
      <c r="AE23" s="397"/>
      <c r="AF23" s="394"/>
      <c r="AG23" s="389"/>
      <c r="AH23" s="389"/>
      <c r="AI23" s="389"/>
    </row>
    <row r="24" spans="2:52" x14ac:dyDescent="0.2">
      <c r="B24" s="103" t="s">
        <v>83</v>
      </c>
      <c r="C24" s="320">
        <v>18.75</v>
      </c>
      <c r="D24" s="339">
        <v>18.75</v>
      </c>
      <c r="E24" s="339">
        <v>18.75</v>
      </c>
      <c r="F24" s="339">
        <v>18.75</v>
      </c>
      <c r="G24" s="339">
        <v>17.75</v>
      </c>
      <c r="H24" s="339">
        <v>17.75</v>
      </c>
      <c r="I24" s="339">
        <v>17.5</v>
      </c>
      <c r="J24" s="339">
        <v>17.75</v>
      </c>
      <c r="K24" s="339">
        <v>42.18</v>
      </c>
      <c r="L24" s="339">
        <v>17.75</v>
      </c>
      <c r="M24" s="339">
        <v>17.75</v>
      </c>
      <c r="N24" s="339">
        <v>17</v>
      </c>
      <c r="O24" s="339">
        <v>17</v>
      </c>
      <c r="P24" s="339">
        <v>18.75</v>
      </c>
      <c r="Q24" s="339">
        <v>17.75</v>
      </c>
      <c r="R24" s="321">
        <v>17.75</v>
      </c>
      <c r="S24" s="114"/>
      <c r="T24" s="389"/>
      <c r="U24" s="389"/>
      <c r="V24" s="389"/>
      <c r="W24" s="389"/>
      <c r="X24" s="389"/>
      <c r="Y24" s="389"/>
      <c r="Z24" s="389"/>
      <c r="AA24" s="389"/>
      <c r="AB24" s="389"/>
      <c r="AC24" s="394"/>
      <c r="AD24" s="394"/>
      <c r="AE24" s="397"/>
      <c r="AF24" s="394"/>
      <c r="AG24" s="389"/>
      <c r="AH24" s="389"/>
      <c r="AI24" s="389"/>
    </row>
    <row r="25" spans="2:52" x14ac:dyDescent="0.2">
      <c r="B25" s="103" t="s">
        <v>10</v>
      </c>
      <c r="C25" s="323">
        <v>5.4</v>
      </c>
      <c r="D25" s="324">
        <v>8.07</v>
      </c>
      <c r="E25" s="324">
        <v>5.62</v>
      </c>
      <c r="F25" s="324">
        <v>7.57</v>
      </c>
      <c r="G25" s="324">
        <v>6.12</v>
      </c>
      <c r="H25" s="324">
        <v>6.12</v>
      </c>
      <c r="I25" s="324">
        <v>6.67</v>
      </c>
      <c r="J25" s="324">
        <v>8.43</v>
      </c>
      <c r="K25" s="324">
        <v>11.93</v>
      </c>
      <c r="L25" s="324">
        <v>30.98</v>
      </c>
      <c r="M25" s="324">
        <v>17.37</v>
      </c>
      <c r="N25" s="324">
        <v>6.73</v>
      </c>
      <c r="O25" s="324">
        <v>6.73</v>
      </c>
      <c r="P25" s="324">
        <v>7.67</v>
      </c>
      <c r="Q25" s="324">
        <v>8.76</v>
      </c>
      <c r="R25" s="325">
        <v>13.14</v>
      </c>
      <c r="S25" s="114"/>
      <c r="T25" s="389"/>
      <c r="U25" s="389"/>
      <c r="V25" s="389"/>
      <c r="W25" s="389"/>
      <c r="X25" s="389"/>
      <c r="Y25" s="389"/>
      <c r="Z25" s="389"/>
      <c r="AA25" s="389"/>
      <c r="AB25" s="389"/>
      <c r="AC25" s="394"/>
      <c r="AD25" s="394"/>
      <c r="AE25" s="397"/>
      <c r="AF25" s="394"/>
      <c r="AG25" s="389"/>
      <c r="AH25" s="389"/>
      <c r="AI25" s="389"/>
    </row>
    <row r="26" spans="2:52" x14ac:dyDescent="0.2">
      <c r="B26" s="103" t="s">
        <v>84</v>
      </c>
      <c r="C26" s="339">
        <v>4.3099999999999996</v>
      </c>
      <c r="D26" s="339">
        <v>4.3099999999999996</v>
      </c>
      <c r="E26" s="339">
        <v>4.3099999999999996</v>
      </c>
      <c r="F26" s="339">
        <v>4.3099999999999996</v>
      </c>
      <c r="G26" s="339">
        <v>4.3099999999999996</v>
      </c>
      <c r="H26" s="339">
        <v>4.3099999999999996</v>
      </c>
      <c r="I26" s="339">
        <v>4.3099999999999996</v>
      </c>
      <c r="J26" s="339">
        <v>4.3099999999999996</v>
      </c>
      <c r="K26" s="339">
        <v>4.3099999999999996</v>
      </c>
      <c r="L26" s="339">
        <v>4.3099999999999996</v>
      </c>
      <c r="M26" s="339">
        <v>4.3099999999999996</v>
      </c>
      <c r="N26" s="339">
        <v>4.3099999999999996</v>
      </c>
      <c r="O26" s="339">
        <v>4.3099999999999996</v>
      </c>
      <c r="P26" s="339">
        <v>4.3099999999999996</v>
      </c>
      <c r="Q26" s="339">
        <v>4.3099999999999996</v>
      </c>
      <c r="R26" s="339">
        <v>4.3099999999999996</v>
      </c>
      <c r="S26" s="114"/>
      <c r="T26" s="389"/>
      <c r="U26" s="389"/>
      <c r="V26" s="389"/>
      <c r="W26" s="389"/>
      <c r="X26" s="389"/>
      <c r="Y26" s="389"/>
      <c r="Z26" s="389"/>
      <c r="AA26" s="389"/>
      <c r="AB26" s="389"/>
      <c r="AC26" s="394"/>
      <c r="AD26" s="394"/>
      <c r="AE26" s="397"/>
      <c r="AF26" s="394"/>
      <c r="AG26" s="389"/>
      <c r="AH26" s="389"/>
      <c r="AI26" s="389"/>
    </row>
    <row r="27" spans="2:52" x14ac:dyDescent="0.2">
      <c r="B27" s="103" t="s">
        <v>11</v>
      </c>
      <c r="C27" s="319">
        <v>5.8</v>
      </c>
      <c r="D27" s="338">
        <v>5.68</v>
      </c>
      <c r="E27" s="338">
        <v>6.8</v>
      </c>
      <c r="F27" s="338">
        <v>11.72</v>
      </c>
      <c r="G27" s="338">
        <v>5.88</v>
      </c>
      <c r="H27" s="338">
        <v>3.87</v>
      </c>
      <c r="I27" s="338">
        <v>11.82</v>
      </c>
      <c r="J27" s="338">
        <v>3.7</v>
      </c>
      <c r="K27" s="338">
        <v>6.77</v>
      </c>
      <c r="L27" s="338">
        <v>7.42</v>
      </c>
      <c r="M27" s="338">
        <v>6.43</v>
      </c>
      <c r="N27" s="338">
        <v>5.61</v>
      </c>
      <c r="O27" s="338">
        <v>5.6</v>
      </c>
      <c r="P27" s="338">
        <v>5.55</v>
      </c>
      <c r="Q27" s="338">
        <v>4.93</v>
      </c>
      <c r="R27" s="318">
        <v>6.52</v>
      </c>
      <c r="S27" s="114"/>
      <c r="T27" s="389"/>
      <c r="U27" s="389"/>
      <c r="V27" s="389"/>
      <c r="W27" s="389"/>
      <c r="X27" s="389"/>
      <c r="Y27" s="389"/>
      <c r="Z27" s="389"/>
      <c r="AA27" s="389"/>
      <c r="AB27" s="389"/>
      <c r="AC27" s="394"/>
      <c r="AD27" s="394"/>
      <c r="AE27" s="397"/>
      <c r="AF27" s="394"/>
      <c r="AG27" s="389"/>
      <c r="AH27" s="389"/>
      <c r="AI27" s="389"/>
    </row>
    <row r="28" spans="2:52" x14ac:dyDescent="0.2">
      <c r="B28" s="111" t="s">
        <v>131</v>
      </c>
      <c r="C28" s="125">
        <f t="shared" ref="C28:R28" si="1">SUM(C15:C27)</f>
        <v>237.73999999999998</v>
      </c>
      <c r="D28" s="124">
        <f t="shared" si="1"/>
        <v>232.83999999999997</v>
      </c>
      <c r="E28" s="124">
        <f t="shared" si="1"/>
        <v>278.85000000000002</v>
      </c>
      <c r="F28" s="176">
        <f t="shared" si="1"/>
        <v>220.09</v>
      </c>
      <c r="G28" s="124">
        <f t="shared" si="1"/>
        <v>241.24</v>
      </c>
      <c r="H28" s="124">
        <f t="shared" si="1"/>
        <v>158.80000000000001</v>
      </c>
      <c r="I28" s="176">
        <f t="shared" si="1"/>
        <v>221.86999999999998</v>
      </c>
      <c r="J28" s="124">
        <f t="shared" si="1"/>
        <v>151.63</v>
      </c>
      <c r="K28" s="176">
        <f t="shared" si="1"/>
        <v>277.46999999999997</v>
      </c>
      <c r="L28" s="124">
        <f t="shared" si="1"/>
        <v>304.08000000000004</v>
      </c>
      <c r="M28" s="124">
        <f t="shared" si="1"/>
        <v>263.8</v>
      </c>
      <c r="N28" s="124">
        <f t="shared" si="1"/>
        <v>229.97</v>
      </c>
      <c r="O28" s="124">
        <f t="shared" si="1"/>
        <v>229.51</v>
      </c>
      <c r="P28" s="176">
        <f t="shared" si="1"/>
        <v>227.39000000000001</v>
      </c>
      <c r="Q28" s="124">
        <f t="shared" si="1"/>
        <v>202.02</v>
      </c>
      <c r="R28" s="123">
        <f t="shared" si="1"/>
        <v>267.45</v>
      </c>
      <c r="S28" s="114"/>
      <c r="T28" s="389"/>
      <c r="U28" s="389"/>
      <c r="V28" s="389"/>
      <c r="W28" s="389"/>
      <c r="X28" s="389"/>
      <c r="Y28" s="389"/>
      <c r="Z28" s="389"/>
      <c r="AA28" s="389"/>
      <c r="AB28" s="389"/>
      <c r="AC28" s="394"/>
      <c r="AD28" s="394"/>
      <c r="AE28" s="397"/>
      <c r="AF28" s="394"/>
      <c r="AG28" s="389"/>
      <c r="AH28" s="389"/>
      <c r="AI28" s="389"/>
      <c r="AK28" s="389"/>
      <c r="AL28" s="389"/>
      <c r="AM28" s="389"/>
      <c r="AN28" s="389"/>
      <c r="AO28" s="389"/>
      <c r="AP28" s="389"/>
      <c r="AQ28" s="389"/>
      <c r="AR28" s="389"/>
      <c r="AS28" s="389"/>
      <c r="AT28" s="389"/>
      <c r="AU28" s="389"/>
      <c r="AV28" s="389"/>
      <c r="AW28" s="389"/>
      <c r="AX28" s="389"/>
      <c r="AY28" s="389"/>
      <c r="AZ28" s="389"/>
    </row>
    <row r="29" spans="2:52" x14ac:dyDescent="0.2">
      <c r="B29" s="103"/>
      <c r="C29" s="130"/>
      <c r="D29" s="131"/>
      <c r="E29" s="131"/>
      <c r="F29" s="149"/>
      <c r="G29" s="131"/>
      <c r="H29" s="131"/>
      <c r="I29" s="149"/>
      <c r="J29" s="131"/>
      <c r="K29" s="149"/>
      <c r="L29" s="131"/>
      <c r="M29" s="131"/>
      <c r="N29" s="131"/>
      <c r="O29" s="131"/>
      <c r="P29" s="149"/>
      <c r="Q29" s="131"/>
      <c r="R29" s="137"/>
      <c r="S29" s="114"/>
      <c r="T29" s="346"/>
      <c r="U29" s="346"/>
      <c r="V29" s="346"/>
      <c r="W29" s="346"/>
      <c r="X29" s="346"/>
      <c r="Y29" s="346"/>
      <c r="Z29" s="346"/>
      <c r="AA29" s="346"/>
      <c r="AB29" s="346"/>
      <c r="AC29" s="386"/>
      <c r="AD29" s="386"/>
      <c r="AE29" s="387"/>
      <c r="AF29" s="386"/>
      <c r="AG29" s="346"/>
      <c r="AH29" s="346"/>
      <c r="AI29" s="346"/>
    </row>
    <row r="30" spans="2:52" x14ac:dyDescent="0.2">
      <c r="B30" s="111" t="s">
        <v>12</v>
      </c>
      <c r="C30" s="130"/>
      <c r="D30" s="131"/>
      <c r="E30" s="131"/>
      <c r="F30" s="149"/>
      <c r="G30" s="131"/>
      <c r="H30" s="131"/>
      <c r="I30" s="149"/>
      <c r="J30" s="131"/>
      <c r="K30" s="149"/>
      <c r="L30" s="131"/>
      <c r="M30" s="131"/>
      <c r="N30" s="131"/>
      <c r="O30" s="131"/>
      <c r="P30" s="149"/>
      <c r="Q30" s="131"/>
      <c r="R30" s="137"/>
      <c r="S30" s="114"/>
      <c r="T30" s="346"/>
      <c r="U30" s="346"/>
      <c r="V30" s="346"/>
      <c r="W30" s="346"/>
      <c r="X30" s="346"/>
      <c r="Y30" s="346"/>
      <c r="Z30" s="346"/>
      <c r="AA30" s="346"/>
      <c r="AB30" s="346"/>
      <c r="AC30" s="386"/>
      <c r="AD30" s="386"/>
      <c r="AE30" s="387"/>
      <c r="AF30" s="386"/>
      <c r="AG30" s="346"/>
      <c r="AH30" s="346"/>
      <c r="AI30" s="346"/>
    </row>
    <row r="31" spans="2:52" x14ac:dyDescent="0.2">
      <c r="B31" s="103" t="s">
        <v>13</v>
      </c>
      <c r="C31" s="326">
        <v>0.62</v>
      </c>
      <c r="D31" s="350">
        <v>0.62</v>
      </c>
      <c r="E31" s="350">
        <v>0.62</v>
      </c>
      <c r="F31" s="350">
        <v>0.62</v>
      </c>
      <c r="G31" s="350">
        <v>0.62</v>
      </c>
      <c r="H31" s="350">
        <v>0.62</v>
      </c>
      <c r="I31" s="350">
        <v>0.62</v>
      </c>
      <c r="J31" s="350">
        <v>0.62</v>
      </c>
      <c r="K31" s="350">
        <v>0.62</v>
      </c>
      <c r="L31" s="350">
        <v>0.62</v>
      </c>
      <c r="M31" s="350">
        <v>0.62</v>
      </c>
      <c r="N31" s="350">
        <v>0.62</v>
      </c>
      <c r="O31" s="350">
        <v>0.62</v>
      </c>
      <c r="P31" s="350">
        <v>0.62</v>
      </c>
      <c r="Q31" s="350">
        <v>0.62</v>
      </c>
      <c r="R31" s="353">
        <v>0.62</v>
      </c>
      <c r="S31" s="114"/>
      <c r="T31" s="389"/>
      <c r="U31" s="389"/>
      <c r="V31" s="389"/>
      <c r="W31" s="389"/>
      <c r="X31" s="389"/>
      <c r="Y31" s="389"/>
      <c r="Z31" s="389"/>
      <c r="AA31" s="389"/>
      <c r="AB31" s="389"/>
      <c r="AC31" s="394"/>
      <c r="AD31" s="394"/>
      <c r="AE31" s="397"/>
      <c r="AF31" s="394"/>
      <c r="AG31" s="389"/>
      <c r="AH31" s="389"/>
      <c r="AI31" s="389"/>
    </row>
    <row r="32" spans="2:52" x14ac:dyDescent="0.2">
      <c r="B32" s="103" t="s">
        <v>14</v>
      </c>
      <c r="C32" s="361">
        <v>4.92</v>
      </c>
      <c r="D32" s="361">
        <v>4.92</v>
      </c>
      <c r="E32" s="361">
        <v>4.92</v>
      </c>
      <c r="F32" s="361">
        <v>4.92</v>
      </c>
      <c r="G32" s="361">
        <v>4.92</v>
      </c>
      <c r="H32" s="361">
        <v>4.92</v>
      </c>
      <c r="I32" s="361">
        <v>4.92</v>
      </c>
      <c r="J32" s="361">
        <v>4.92</v>
      </c>
      <c r="K32" s="361">
        <v>4.92</v>
      </c>
      <c r="L32" s="361">
        <v>4.92</v>
      </c>
      <c r="M32" s="361">
        <v>4.92</v>
      </c>
      <c r="N32" s="361">
        <v>4.92</v>
      </c>
      <c r="O32" s="361">
        <v>4.92</v>
      </c>
      <c r="P32" s="361">
        <v>4.92</v>
      </c>
      <c r="Q32" s="361">
        <v>4.92</v>
      </c>
      <c r="R32" s="360">
        <v>4.92</v>
      </c>
      <c r="S32" s="114"/>
      <c r="T32" s="389"/>
      <c r="U32" s="389"/>
      <c r="V32" s="389"/>
      <c r="W32" s="389"/>
      <c r="X32" s="389"/>
      <c r="Y32" s="389"/>
      <c r="Z32" s="389"/>
      <c r="AA32" s="389"/>
      <c r="AB32" s="389"/>
      <c r="AC32" s="394"/>
      <c r="AD32" s="394"/>
      <c r="AE32" s="397"/>
      <c r="AF32" s="394"/>
      <c r="AG32" s="389"/>
      <c r="AH32" s="389"/>
      <c r="AI32" s="389"/>
    </row>
    <row r="33" spans="2:52" x14ac:dyDescent="0.2">
      <c r="B33" s="109" t="s">
        <v>132</v>
      </c>
      <c r="C33" s="351">
        <v>2.87</v>
      </c>
      <c r="D33" s="351">
        <v>2.87</v>
      </c>
      <c r="E33" s="351">
        <v>2.87</v>
      </c>
      <c r="F33" s="351">
        <v>2.87</v>
      </c>
      <c r="G33" s="351">
        <v>2.87</v>
      </c>
      <c r="H33" s="351">
        <v>2.87</v>
      </c>
      <c r="I33" s="351">
        <v>2.87</v>
      </c>
      <c r="J33" s="351">
        <v>2.87</v>
      </c>
      <c r="K33" s="351">
        <v>2.87</v>
      </c>
      <c r="L33" s="351">
        <v>2.87</v>
      </c>
      <c r="M33" s="351">
        <v>2.87</v>
      </c>
      <c r="N33" s="351">
        <v>2.87</v>
      </c>
      <c r="O33" s="351">
        <v>2.87</v>
      </c>
      <c r="P33" s="351">
        <v>2.87</v>
      </c>
      <c r="Q33" s="351">
        <v>2.87</v>
      </c>
      <c r="R33" s="354">
        <v>2.87</v>
      </c>
      <c r="S33" s="114"/>
      <c r="T33" s="389"/>
      <c r="U33" s="389"/>
      <c r="V33" s="389"/>
      <c r="W33" s="389"/>
      <c r="X33" s="389"/>
      <c r="Y33" s="389"/>
      <c r="Z33" s="389"/>
      <c r="AA33" s="389"/>
      <c r="AB33" s="389"/>
      <c r="AC33" s="394"/>
      <c r="AD33" s="394"/>
      <c r="AE33" s="397"/>
      <c r="AF33" s="394"/>
      <c r="AG33" s="389"/>
      <c r="AH33" s="389"/>
      <c r="AI33" s="389"/>
    </row>
    <row r="34" spans="2:52" x14ac:dyDescent="0.2">
      <c r="B34" s="102" t="s">
        <v>15</v>
      </c>
      <c r="C34" s="328">
        <v>38.79</v>
      </c>
      <c r="D34" s="358">
        <v>38.79</v>
      </c>
      <c r="E34" s="358">
        <v>38.79</v>
      </c>
      <c r="F34" s="358">
        <v>38.79</v>
      </c>
      <c r="G34" s="358">
        <v>38.79</v>
      </c>
      <c r="H34" s="358">
        <v>38.79</v>
      </c>
      <c r="I34" s="358">
        <v>38.79</v>
      </c>
      <c r="J34" s="358">
        <v>38.79</v>
      </c>
      <c r="K34" s="358">
        <v>44.98</v>
      </c>
      <c r="L34" s="358">
        <v>38.79</v>
      </c>
      <c r="M34" s="358">
        <v>38.79</v>
      </c>
      <c r="N34" s="358">
        <v>38.79</v>
      </c>
      <c r="O34" s="358">
        <v>38.79</v>
      </c>
      <c r="P34" s="358">
        <v>38.79</v>
      </c>
      <c r="Q34" s="358">
        <v>38.79</v>
      </c>
      <c r="R34" s="359">
        <v>38.79</v>
      </c>
      <c r="S34" s="114"/>
      <c r="T34" s="389"/>
      <c r="U34" s="389"/>
      <c r="V34" s="389"/>
      <c r="W34" s="389"/>
      <c r="X34" s="389"/>
      <c r="Y34" s="389"/>
      <c r="Z34" s="389"/>
      <c r="AA34" s="389"/>
      <c r="AB34" s="389"/>
      <c r="AC34" s="394"/>
      <c r="AD34" s="394"/>
      <c r="AE34" s="397"/>
      <c r="AF34" s="394"/>
      <c r="AG34" s="389"/>
      <c r="AH34" s="389"/>
      <c r="AI34" s="389"/>
    </row>
    <row r="35" spans="2:52" x14ac:dyDescent="0.2">
      <c r="B35" s="102" t="s">
        <v>16</v>
      </c>
      <c r="C35" s="326">
        <v>1.4</v>
      </c>
      <c r="D35" s="350">
        <v>1.4</v>
      </c>
      <c r="E35" s="350">
        <v>1.4</v>
      </c>
      <c r="F35" s="350">
        <v>1.4</v>
      </c>
      <c r="G35" s="350">
        <v>1.4</v>
      </c>
      <c r="H35" s="350">
        <v>1.4</v>
      </c>
      <c r="I35" s="350">
        <v>1.4</v>
      </c>
      <c r="J35" s="350">
        <v>1.4</v>
      </c>
      <c r="K35" s="350">
        <v>1.4</v>
      </c>
      <c r="L35" s="350">
        <v>1.4</v>
      </c>
      <c r="M35" s="350">
        <v>1.4</v>
      </c>
      <c r="N35" s="350">
        <v>1.4</v>
      </c>
      <c r="O35" s="350">
        <v>1.4</v>
      </c>
      <c r="P35" s="350">
        <v>1.4</v>
      </c>
      <c r="Q35" s="350">
        <v>1.4</v>
      </c>
      <c r="R35" s="353">
        <v>1.4</v>
      </c>
      <c r="S35" s="114"/>
      <c r="T35" s="389"/>
      <c r="U35" s="389"/>
      <c r="V35" s="389"/>
      <c r="W35" s="389"/>
      <c r="X35" s="389"/>
      <c r="Y35" s="389"/>
      <c r="Z35" s="389"/>
      <c r="AA35" s="389"/>
      <c r="AB35" s="389"/>
      <c r="AC35" s="394"/>
      <c r="AD35" s="394"/>
      <c r="AE35" s="397"/>
      <c r="AF35" s="394"/>
      <c r="AG35" s="389"/>
      <c r="AH35" s="389"/>
      <c r="AI35" s="389"/>
    </row>
    <row r="36" spans="2:52" x14ac:dyDescent="0.2">
      <c r="B36" s="102" t="s">
        <v>17</v>
      </c>
      <c r="C36" s="328">
        <v>27.19</v>
      </c>
      <c r="D36" s="358">
        <v>27.19</v>
      </c>
      <c r="E36" s="358">
        <v>27.19</v>
      </c>
      <c r="F36" s="358">
        <v>27.19</v>
      </c>
      <c r="G36" s="358">
        <v>27.19</v>
      </c>
      <c r="H36" s="358">
        <v>27.19</v>
      </c>
      <c r="I36" s="358">
        <v>27.19</v>
      </c>
      <c r="J36" s="358">
        <v>27.19</v>
      </c>
      <c r="K36" s="358">
        <v>31.53</v>
      </c>
      <c r="L36" s="358">
        <v>27.19</v>
      </c>
      <c r="M36" s="358">
        <v>27.19</v>
      </c>
      <c r="N36" s="358">
        <v>27.19</v>
      </c>
      <c r="O36" s="358">
        <v>27.19</v>
      </c>
      <c r="P36" s="358">
        <v>27.19</v>
      </c>
      <c r="Q36" s="358">
        <v>27.19</v>
      </c>
      <c r="R36" s="359">
        <v>27.19</v>
      </c>
      <c r="S36" s="114"/>
      <c r="T36" s="389"/>
      <c r="U36" s="389"/>
      <c r="V36" s="389"/>
      <c r="W36" s="389"/>
      <c r="X36" s="389"/>
      <c r="Y36" s="389"/>
      <c r="Z36" s="389"/>
      <c r="AA36" s="389"/>
      <c r="AB36" s="389"/>
      <c r="AC36" s="394"/>
      <c r="AD36" s="394"/>
      <c r="AE36" s="397"/>
      <c r="AF36" s="394"/>
      <c r="AG36" s="389"/>
      <c r="AH36" s="389"/>
      <c r="AI36" s="389"/>
    </row>
    <row r="37" spans="2:52" x14ac:dyDescent="0.2">
      <c r="B37" s="102" t="s">
        <v>18</v>
      </c>
      <c r="C37" s="326">
        <v>0.86</v>
      </c>
      <c r="D37" s="350">
        <v>0.86</v>
      </c>
      <c r="E37" s="350">
        <v>0.86</v>
      </c>
      <c r="F37" s="350">
        <v>0.86</v>
      </c>
      <c r="G37" s="350">
        <v>0.86</v>
      </c>
      <c r="H37" s="350">
        <v>0.86</v>
      </c>
      <c r="I37" s="350">
        <v>0.86</v>
      </c>
      <c r="J37" s="350">
        <v>0.86</v>
      </c>
      <c r="K37" s="350">
        <v>0.86</v>
      </c>
      <c r="L37" s="350">
        <v>0.86</v>
      </c>
      <c r="M37" s="350">
        <v>0.86</v>
      </c>
      <c r="N37" s="350">
        <v>0.86</v>
      </c>
      <c r="O37" s="350">
        <v>0.86</v>
      </c>
      <c r="P37" s="350">
        <v>0.86</v>
      </c>
      <c r="Q37" s="350">
        <v>0.86</v>
      </c>
      <c r="R37" s="353">
        <v>0.86</v>
      </c>
      <c r="S37" s="114"/>
      <c r="T37" s="389"/>
      <c r="U37" s="389"/>
      <c r="V37" s="389"/>
      <c r="W37" s="389"/>
      <c r="X37" s="389"/>
      <c r="Y37" s="389"/>
      <c r="Z37" s="389"/>
      <c r="AA37" s="389"/>
      <c r="AB37" s="389"/>
      <c r="AC37" s="394"/>
      <c r="AD37" s="394"/>
      <c r="AE37" s="397"/>
      <c r="AF37" s="394"/>
      <c r="AG37" s="389"/>
      <c r="AH37" s="389"/>
      <c r="AI37" s="389"/>
    </row>
    <row r="38" spans="2:52" x14ac:dyDescent="0.2">
      <c r="B38" s="102" t="s">
        <v>19</v>
      </c>
      <c r="C38" s="329">
        <v>43.12</v>
      </c>
      <c r="D38" s="361">
        <v>43.12</v>
      </c>
      <c r="E38" s="361">
        <v>43.12</v>
      </c>
      <c r="F38" s="361">
        <v>43.12</v>
      </c>
      <c r="G38" s="361">
        <v>43.12</v>
      </c>
      <c r="H38" s="361">
        <v>43.12</v>
      </c>
      <c r="I38" s="361">
        <v>43.12</v>
      </c>
      <c r="J38" s="361">
        <v>43.12</v>
      </c>
      <c r="K38" s="361">
        <v>43.12</v>
      </c>
      <c r="L38" s="361">
        <v>43.12</v>
      </c>
      <c r="M38" s="361">
        <v>43.12</v>
      </c>
      <c r="N38" s="361">
        <v>43.12</v>
      </c>
      <c r="O38" s="361">
        <v>43.12</v>
      </c>
      <c r="P38" s="361">
        <v>43.12</v>
      </c>
      <c r="Q38" s="361">
        <v>43.12</v>
      </c>
      <c r="R38" s="360">
        <v>43.12</v>
      </c>
      <c r="S38" s="114"/>
      <c r="T38" s="389"/>
      <c r="U38" s="389"/>
      <c r="V38" s="389"/>
      <c r="W38" s="389"/>
      <c r="X38" s="389"/>
      <c r="Y38" s="389"/>
      <c r="Z38" s="389"/>
      <c r="AA38" s="389"/>
      <c r="AB38" s="389"/>
      <c r="AC38" s="394"/>
      <c r="AD38" s="394"/>
      <c r="AE38" s="397"/>
      <c r="AF38" s="394"/>
      <c r="AG38" s="389"/>
      <c r="AH38" s="389"/>
      <c r="AI38" s="389"/>
    </row>
    <row r="39" spans="2:52" x14ac:dyDescent="0.2">
      <c r="B39" s="102" t="s">
        <v>20</v>
      </c>
      <c r="C39" s="210">
        <f t="shared" ref="C39:R39" si="2">SUM(C31:C38)</f>
        <v>119.77000000000001</v>
      </c>
      <c r="D39" s="124">
        <f t="shared" si="2"/>
        <v>119.77000000000001</v>
      </c>
      <c r="E39" s="124">
        <f t="shared" si="2"/>
        <v>119.77000000000001</v>
      </c>
      <c r="F39" s="176">
        <f t="shared" ref="F39" si="3">SUM(F31:F38)</f>
        <v>119.77000000000001</v>
      </c>
      <c r="G39" s="124">
        <f t="shared" si="2"/>
        <v>119.77000000000001</v>
      </c>
      <c r="H39" s="124">
        <f t="shared" si="2"/>
        <v>119.77000000000001</v>
      </c>
      <c r="I39" s="176">
        <f t="shared" ref="I39" si="4">SUM(I31:I38)</f>
        <v>119.77000000000001</v>
      </c>
      <c r="J39" s="124">
        <f t="shared" si="2"/>
        <v>119.77000000000001</v>
      </c>
      <c r="K39" s="176">
        <f t="shared" ref="K39" si="5">SUM(K31:K38)</f>
        <v>130.29999999999998</v>
      </c>
      <c r="L39" s="124">
        <f t="shared" si="2"/>
        <v>119.77000000000001</v>
      </c>
      <c r="M39" s="124">
        <f t="shared" si="2"/>
        <v>119.77000000000001</v>
      </c>
      <c r="N39" s="124">
        <f t="shared" si="2"/>
        <v>119.77000000000001</v>
      </c>
      <c r="O39" s="124">
        <f t="shared" si="2"/>
        <v>119.77000000000001</v>
      </c>
      <c r="P39" s="176">
        <f t="shared" ref="P39" si="6">SUM(P31:P38)</f>
        <v>119.77000000000001</v>
      </c>
      <c r="Q39" s="124">
        <f t="shared" si="2"/>
        <v>119.77000000000001</v>
      </c>
      <c r="R39" s="123">
        <f t="shared" si="2"/>
        <v>119.77000000000001</v>
      </c>
      <c r="S39" s="114"/>
      <c r="T39" s="389"/>
      <c r="U39" s="389"/>
      <c r="V39" s="389"/>
      <c r="W39" s="389"/>
      <c r="X39" s="389"/>
      <c r="Y39" s="389"/>
      <c r="Z39" s="389"/>
      <c r="AA39" s="389"/>
      <c r="AB39" s="389"/>
      <c r="AC39" s="394"/>
      <c r="AD39" s="394"/>
      <c r="AE39" s="397"/>
      <c r="AF39" s="394"/>
      <c r="AG39" s="389"/>
      <c r="AH39" s="389"/>
      <c r="AI39" s="389"/>
      <c r="AK39" s="389"/>
      <c r="AL39" s="389"/>
      <c r="AM39" s="389"/>
      <c r="AN39" s="389"/>
      <c r="AO39" s="389"/>
      <c r="AP39" s="389"/>
      <c r="AQ39" s="389"/>
      <c r="AR39" s="389"/>
      <c r="AS39" s="389"/>
      <c r="AT39" s="389"/>
      <c r="AU39" s="389"/>
      <c r="AV39" s="389"/>
      <c r="AW39" s="389"/>
      <c r="AX39" s="389"/>
      <c r="AY39" s="389"/>
      <c r="AZ39" s="389"/>
    </row>
    <row r="40" spans="2:52" x14ac:dyDescent="0.2">
      <c r="B40" s="110" t="s">
        <v>222</v>
      </c>
      <c r="C40" s="130"/>
      <c r="D40" s="131"/>
      <c r="E40" s="131"/>
      <c r="F40" s="149"/>
      <c r="G40" s="131"/>
      <c r="H40" s="131"/>
      <c r="I40" s="149"/>
      <c r="J40" s="131"/>
      <c r="K40" s="149"/>
      <c r="L40" s="131"/>
      <c r="M40" s="131"/>
      <c r="N40" s="131"/>
      <c r="O40" s="131"/>
      <c r="P40" s="149"/>
      <c r="Q40" s="131"/>
      <c r="R40" s="137"/>
      <c r="S40" s="114"/>
      <c r="T40" s="346"/>
      <c r="U40" s="346"/>
      <c r="V40" s="346"/>
      <c r="W40" s="346"/>
      <c r="X40" s="346"/>
      <c r="Y40" s="346"/>
      <c r="Z40" s="346"/>
      <c r="AA40" s="346"/>
      <c r="AB40" s="346"/>
      <c r="AC40" s="386"/>
      <c r="AD40" s="386"/>
      <c r="AE40" s="387"/>
      <c r="AF40" s="386"/>
      <c r="AG40" s="346"/>
      <c r="AH40" s="346"/>
      <c r="AI40" s="346"/>
    </row>
    <row r="41" spans="2:52" x14ac:dyDescent="0.2">
      <c r="B41" s="104" t="s">
        <v>133</v>
      </c>
      <c r="C41" s="210">
        <f t="shared" ref="C41:R41" si="7">C28+C39+C40</f>
        <v>357.51</v>
      </c>
      <c r="D41" s="124">
        <f t="shared" si="7"/>
        <v>352.61</v>
      </c>
      <c r="E41" s="124">
        <f t="shared" si="7"/>
        <v>398.62</v>
      </c>
      <c r="F41" s="176">
        <f t="shared" ref="F41" si="8">F28+F39+F40</f>
        <v>339.86</v>
      </c>
      <c r="G41" s="124">
        <f t="shared" si="7"/>
        <v>361.01</v>
      </c>
      <c r="H41" s="124">
        <f t="shared" si="7"/>
        <v>278.57000000000005</v>
      </c>
      <c r="I41" s="176">
        <f t="shared" ref="I41" si="9">I28+I39+I40</f>
        <v>341.64</v>
      </c>
      <c r="J41" s="124">
        <f t="shared" si="7"/>
        <v>271.39999999999998</v>
      </c>
      <c r="K41" s="176">
        <f t="shared" ref="K41" si="10">K28+K39+K40</f>
        <v>407.77</v>
      </c>
      <c r="L41" s="124">
        <f t="shared" si="7"/>
        <v>423.85</v>
      </c>
      <c r="M41" s="124">
        <f t="shared" si="7"/>
        <v>383.57000000000005</v>
      </c>
      <c r="N41" s="124">
        <f t="shared" si="7"/>
        <v>349.74</v>
      </c>
      <c r="O41" s="124">
        <f t="shared" si="7"/>
        <v>349.28</v>
      </c>
      <c r="P41" s="176">
        <f t="shared" ref="P41" si="11">P28+P39+P40</f>
        <v>347.16</v>
      </c>
      <c r="Q41" s="124">
        <f t="shared" si="7"/>
        <v>321.79000000000002</v>
      </c>
      <c r="R41" s="123">
        <f t="shared" si="7"/>
        <v>387.22</v>
      </c>
      <c r="S41" s="114"/>
      <c r="T41" s="389"/>
      <c r="U41" s="389"/>
      <c r="V41" s="389"/>
      <c r="W41" s="389"/>
      <c r="X41" s="389"/>
      <c r="Y41" s="389"/>
      <c r="Z41" s="389"/>
      <c r="AA41" s="389"/>
      <c r="AB41" s="389"/>
      <c r="AC41" s="394"/>
      <c r="AD41" s="394"/>
      <c r="AE41" s="397"/>
      <c r="AF41" s="394"/>
      <c r="AG41" s="389"/>
      <c r="AH41" s="389"/>
      <c r="AI41" s="389"/>
      <c r="AK41" s="389"/>
      <c r="AL41" s="389"/>
      <c r="AM41" s="389"/>
      <c r="AN41" s="389"/>
      <c r="AO41" s="389"/>
      <c r="AP41" s="389"/>
      <c r="AQ41" s="389"/>
      <c r="AR41" s="389"/>
      <c r="AS41" s="389"/>
      <c r="AT41" s="389"/>
      <c r="AU41" s="389"/>
      <c r="AV41" s="389"/>
      <c r="AW41" s="389"/>
      <c r="AX41" s="389"/>
      <c r="AY41" s="389"/>
      <c r="AZ41" s="389"/>
    </row>
    <row r="42" spans="2:52" x14ac:dyDescent="0.2">
      <c r="B42" s="102"/>
      <c r="C42" s="139"/>
      <c r="D42" s="138"/>
      <c r="E42" s="138"/>
      <c r="F42" s="235"/>
      <c r="G42" s="138"/>
      <c r="H42" s="138"/>
      <c r="I42" s="235"/>
      <c r="J42" s="138"/>
      <c r="K42" s="235"/>
      <c r="L42" s="138"/>
      <c r="M42" s="138"/>
      <c r="N42" s="138"/>
      <c r="O42" s="138"/>
      <c r="P42" s="235"/>
      <c r="Q42" s="138"/>
      <c r="R42" s="140"/>
      <c r="S42" s="114"/>
      <c r="T42" s="346"/>
      <c r="U42" s="346"/>
      <c r="V42" s="346"/>
      <c r="W42" s="346"/>
      <c r="X42" s="346"/>
      <c r="Y42" s="346"/>
      <c r="Z42" s="346"/>
      <c r="AA42" s="346"/>
      <c r="AB42" s="346"/>
      <c r="AC42" s="386"/>
      <c r="AD42" s="386"/>
      <c r="AE42" s="387"/>
      <c r="AF42" s="386"/>
      <c r="AG42" s="346"/>
      <c r="AH42" s="346"/>
      <c r="AI42" s="346"/>
    </row>
    <row r="43" spans="2:52" x14ac:dyDescent="0.2">
      <c r="B43" s="104" t="s">
        <v>21</v>
      </c>
      <c r="C43" s="128"/>
      <c r="D43" s="129"/>
      <c r="E43" s="129"/>
      <c r="F43" s="186"/>
      <c r="G43" s="129"/>
      <c r="H43" s="129"/>
      <c r="I43" s="186"/>
      <c r="J43" s="129"/>
      <c r="K43" s="186"/>
      <c r="L43" s="129"/>
      <c r="M43" s="129"/>
      <c r="N43" s="129"/>
      <c r="O43" s="129"/>
      <c r="P43" s="186"/>
      <c r="Q43" s="129"/>
      <c r="R43" s="135"/>
      <c r="S43" s="114"/>
      <c r="T43" s="346"/>
      <c r="U43" s="346"/>
      <c r="V43" s="346"/>
      <c r="W43" s="346"/>
      <c r="X43" s="346"/>
      <c r="Y43" s="346"/>
      <c r="Z43" s="346"/>
      <c r="AA43" s="346"/>
      <c r="AB43" s="346"/>
      <c r="AC43" s="386"/>
      <c r="AD43" s="386"/>
      <c r="AE43" s="387"/>
      <c r="AF43" s="386"/>
      <c r="AG43" s="346"/>
      <c r="AH43" s="346"/>
      <c r="AI43" s="346"/>
    </row>
    <row r="44" spans="2:52" x14ac:dyDescent="0.2">
      <c r="B44" s="104" t="s">
        <v>205</v>
      </c>
      <c r="C44" s="192">
        <f>C11-C28</f>
        <v>104.12000000000003</v>
      </c>
      <c r="D44" s="192">
        <f t="shared" ref="D44:R44" si="12">D11-D28</f>
        <v>186.85000000000002</v>
      </c>
      <c r="E44" s="192">
        <f t="shared" si="12"/>
        <v>10.449999999999989</v>
      </c>
      <c r="F44" s="192">
        <f t="shared" si="12"/>
        <v>68.619999999999976</v>
      </c>
      <c r="G44" s="192">
        <f t="shared" si="12"/>
        <v>38.159999999999968</v>
      </c>
      <c r="H44" s="192">
        <f t="shared" si="12"/>
        <v>110.93</v>
      </c>
      <c r="I44" s="192">
        <f t="shared" si="12"/>
        <v>57.480000000000047</v>
      </c>
      <c r="J44" s="192">
        <f t="shared" si="12"/>
        <v>131.41000000000003</v>
      </c>
      <c r="K44" s="192">
        <f t="shared" si="12"/>
        <v>86.840000000000032</v>
      </c>
      <c r="L44" s="192">
        <f t="shared" si="12"/>
        <v>211.4799999999999</v>
      </c>
      <c r="M44" s="192">
        <f t="shared" si="12"/>
        <v>71.420000000000016</v>
      </c>
      <c r="N44" s="192">
        <f t="shared" si="12"/>
        <v>89.929999999999978</v>
      </c>
      <c r="O44" s="192">
        <f t="shared" si="12"/>
        <v>136.09000000000003</v>
      </c>
      <c r="P44" s="192">
        <f t="shared" si="12"/>
        <v>42.389999999999958</v>
      </c>
      <c r="Q44" s="192">
        <f t="shared" si="12"/>
        <v>184.23</v>
      </c>
      <c r="R44" s="191">
        <f t="shared" si="12"/>
        <v>246.02000000000004</v>
      </c>
      <c r="S44" s="114"/>
      <c r="T44" s="389"/>
      <c r="U44" s="389"/>
      <c r="V44" s="389"/>
      <c r="W44" s="389"/>
      <c r="X44" s="389"/>
      <c r="Y44" s="389"/>
      <c r="Z44" s="389"/>
      <c r="AA44" s="389"/>
      <c r="AB44" s="389"/>
      <c r="AC44" s="394"/>
      <c r="AD44" s="394"/>
      <c r="AE44" s="397"/>
      <c r="AF44" s="394"/>
      <c r="AG44" s="389"/>
      <c r="AH44" s="389"/>
      <c r="AI44" s="389"/>
      <c r="AK44" s="389"/>
      <c r="AL44" s="389"/>
      <c r="AM44" s="389"/>
      <c r="AN44" s="389"/>
      <c r="AO44" s="389"/>
      <c r="AP44" s="389"/>
      <c r="AQ44" s="389"/>
      <c r="AR44" s="389"/>
      <c r="AS44" s="389"/>
      <c r="AT44" s="389"/>
      <c r="AU44" s="389"/>
      <c r="AV44" s="389"/>
      <c r="AW44" s="389"/>
      <c r="AX44" s="389"/>
      <c r="AY44" s="389"/>
      <c r="AZ44" s="389"/>
    </row>
    <row r="45" spans="2:52" x14ac:dyDescent="0.2">
      <c r="B45" s="112" t="s">
        <v>210</v>
      </c>
      <c r="C45" s="192">
        <f t="shared" ref="C45:R45" si="13">C11-C41</f>
        <v>-15.649999999999977</v>
      </c>
      <c r="D45" s="192">
        <f t="shared" si="13"/>
        <v>67.079999999999984</v>
      </c>
      <c r="E45" s="192">
        <f t="shared" si="13"/>
        <v>-109.32</v>
      </c>
      <c r="F45" s="192">
        <f t="shared" si="13"/>
        <v>-51.150000000000034</v>
      </c>
      <c r="G45" s="192">
        <f t="shared" si="13"/>
        <v>-81.610000000000014</v>
      </c>
      <c r="H45" s="192">
        <f t="shared" si="13"/>
        <v>-8.8400000000000318</v>
      </c>
      <c r="I45" s="192">
        <f t="shared" si="13"/>
        <v>-62.289999999999964</v>
      </c>
      <c r="J45" s="192">
        <f t="shared" si="13"/>
        <v>11.640000000000043</v>
      </c>
      <c r="K45" s="192">
        <f t="shared" si="13"/>
        <v>-43.45999999999998</v>
      </c>
      <c r="L45" s="192">
        <f t="shared" si="13"/>
        <v>91.709999999999923</v>
      </c>
      <c r="M45" s="192">
        <f t="shared" si="13"/>
        <v>-48.350000000000023</v>
      </c>
      <c r="N45" s="192">
        <f t="shared" si="13"/>
        <v>-29.840000000000032</v>
      </c>
      <c r="O45" s="192">
        <f t="shared" si="13"/>
        <v>16.32000000000005</v>
      </c>
      <c r="P45" s="192">
        <f t="shared" si="13"/>
        <v>-77.380000000000052</v>
      </c>
      <c r="Q45" s="192">
        <f t="shared" si="13"/>
        <v>64.45999999999998</v>
      </c>
      <c r="R45" s="202">
        <f t="shared" si="13"/>
        <v>126.25</v>
      </c>
      <c r="S45" s="114"/>
      <c r="T45" s="389"/>
      <c r="U45" s="389"/>
      <c r="V45" s="389"/>
      <c r="W45" s="389"/>
      <c r="X45" s="389"/>
      <c r="Y45" s="389"/>
      <c r="Z45" s="389"/>
      <c r="AA45" s="389"/>
      <c r="AB45" s="389"/>
      <c r="AC45" s="394"/>
      <c r="AD45" s="394"/>
      <c r="AE45" s="397"/>
      <c r="AF45" s="394"/>
      <c r="AG45" s="389"/>
      <c r="AH45" s="389"/>
      <c r="AI45" s="389"/>
      <c r="AK45" s="389"/>
      <c r="AL45" s="389"/>
      <c r="AM45" s="389"/>
      <c r="AN45" s="389"/>
      <c r="AO45" s="389"/>
      <c r="AP45" s="389"/>
      <c r="AQ45" s="389"/>
      <c r="AR45" s="389"/>
      <c r="AS45" s="389"/>
      <c r="AT45" s="389"/>
      <c r="AU45" s="389"/>
      <c r="AV45" s="389"/>
      <c r="AW45" s="389"/>
      <c r="AX45" s="389"/>
      <c r="AY45" s="389"/>
      <c r="AZ45" s="389"/>
    </row>
    <row r="46" spans="2:52" x14ac:dyDescent="0.2">
      <c r="B46" s="102"/>
      <c r="C46" s="186"/>
      <c r="D46" s="186"/>
      <c r="E46" s="186"/>
      <c r="F46" s="186"/>
      <c r="G46" s="186"/>
      <c r="H46" s="186"/>
      <c r="I46" s="186"/>
      <c r="J46" s="186"/>
      <c r="K46" s="186"/>
      <c r="L46" s="186"/>
      <c r="M46" s="186"/>
      <c r="N46" s="186"/>
      <c r="O46" s="186"/>
      <c r="P46" s="186"/>
      <c r="Q46" s="186"/>
      <c r="R46" s="187"/>
      <c r="S46" s="114"/>
      <c r="T46" s="346"/>
      <c r="U46" s="346"/>
      <c r="V46" s="346"/>
      <c r="W46" s="346"/>
      <c r="X46" s="346"/>
      <c r="Y46" s="346"/>
      <c r="Z46" s="346"/>
      <c r="AA46" s="346"/>
      <c r="AB46" s="346"/>
      <c r="AC46" s="386"/>
      <c r="AD46" s="386"/>
      <c r="AE46" s="387"/>
      <c r="AF46" s="386"/>
      <c r="AG46" s="346"/>
      <c r="AH46" s="346"/>
      <c r="AI46" s="346"/>
      <c r="AK46" s="389"/>
      <c r="AL46" s="389"/>
      <c r="AM46" s="389"/>
      <c r="AN46" s="389"/>
      <c r="AO46" s="389"/>
      <c r="AP46" s="389"/>
      <c r="AQ46" s="389"/>
      <c r="AR46" s="389"/>
      <c r="AS46" s="389"/>
      <c r="AT46" s="389"/>
      <c r="AU46" s="389"/>
      <c r="AV46" s="389"/>
      <c r="AW46" s="389"/>
      <c r="AX46" s="389"/>
      <c r="AY46" s="389"/>
      <c r="AZ46" s="389"/>
    </row>
    <row r="47" spans="2:52" x14ac:dyDescent="0.2">
      <c r="B47" s="104" t="s">
        <v>209</v>
      </c>
      <c r="C47" s="186"/>
      <c r="D47" s="186"/>
      <c r="E47" s="186"/>
      <c r="F47" s="186"/>
      <c r="G47" s="186"/>
      <c r="H47" s="186"/>
      <c r="I47" s="186"/>
      <c r="J47" s="186"/>
      <c r="K47" s="186"/>
      <c r="L47" s="186"/>
      <c r="M47" s="186"/>
      <c r="N47" s="186"/>
      <c r="O47" s="186"/>
      <c r="P47" s="186"/>
      <c r="Q47" s="186"/>
      <c r="R47" s="187"/>
      <c r="S47" s="114"/>
      <c r="T47" s="346"/>
      <c r="U47" s="346"/>
      <c r="V47" s="346"/>
      <c r="W47" s="346"/>
      <c r="X47" s="346"/>
      <c r="Y47" s="346"/>
      <c r="Z47" s="346"/>
      <c r="AA47" s="346"/>
      <c r="AB47" s="346"/>
      <c r="AC47" s="386"/>
      <c r="AD47" s="386"/>
      <c r="AE47" s="387"/>
      <c r="AF47" s="386"/>
      <c r="AG47" s="346"/>
      <c r="AH47" s="346"/>
      <c r="AI47" s="346"/>
      <c r="AK47" s="389"/>
      <c r="AL47" s="389"/>
      <c r="AM47" s="389"/>
      <c r="AN47" s="389"/>
      <c r="AO47" s="389"/>
      <c r="AP47" s="389"/>
      <c r="AQ47" s="389"/>
      <c r="AR47" s="389"/>
      <c r="AS47" s="389"/>
      <c r="AT47" s="389"/>
      <c r="AU47" s="389"/>
      <c r="AV47" s="389"/>
      <c r="AW47" s="389"/>
      <c r="AX47" s="389"/>
      <c r="AY47" s="389"/>
      <c r="AZ47" s="389"/>
    </row>
    <row r="48" spans="2:52" x14ac:dyDescent="0.2">
      <c r="B48" s="104" t="s">
        <v>22</v>
      </c>
      <c r="C48" s="192">
        <f>ROUND((C28)/C10,2)</f>
        <v>35.54</v>
      </c>
      <c r="D48" s="192">
        <f t="shared" ref="D48:R48" si="14">ROUND((D28)/D10,2)</f>
        <v>33.450000000000003</v>
      </c>
      <c r="E48" s="192">
        <f t="shared" si="14"/>
        <v>63.23</v>
      </c>
      <c r="F48" s="192">
        <f t="shared" si="14"/>
        <v>47.95</v>
      </c>
      <c r="G48" s="192">
        <f t="shared" si="14"/>
        <v>51.55</v>
      </c>
      <c r="H48" s="192">
        <f t="shared" si="14"/>
        <v>42.92</v>
      </c>
      <c r="I48" s="192">
        <f t="shared" si="14"/>
        <v>56.31</v>
      </c>
      <c r="J48" s="192">
        <f t="shared" si="14"/>
        <v>51.75</v>
      </c>
      <c r="K48" s="192">
        <f t="shared" si="14"/>
        <v>61.39</v>
      </c>
      <c r="L48" s="192">
        <f t="shared" si="14"/>
        <v>1048.55</v>
      </c>
      <c r="M48" s="192">
        <f t="shared" si="14"/>
        <v>1551.76</v>
      </c>
      <c r="N48" s="192">
        <f t="shared" si="14"/>
        <v>32.85</v>
      </c>
      <c r="O48" s="192">
        <f t="shared" si="14"/>
        <v>28.69</v>
      </c>
      <c r="P48" s="192">
        <f t="shared" si="14"/>
        <v>19.809999999999999</v>
      </c>
      <c r="Q48" s="192">
        <f t="shared" si="14"/>
        <v>16.16</v>
      </c>
      <c r="R48" s="191">
        <f t="shared" si="14"/>
        <v>23.54</v>
      </c>
      <c r="S48" s="114"/>
      <c r="T48" s="346"/>
      <c r="U48" s="346"/>
      <c r="V48" s="346"/>
      <c r="W48" s="346"/>
      <c r="X48" s="346"/>
      <c r="Y48" s="346"/>
      <c r="Z48" s="346"/>
      <c r="AA48" s="346"/>
      <c r="AB48" s="346"/>
      <c r="AC48" s="386"/>
      <c r="AD48" s="386"/>
      <c r="AE48" s="387"/>
      <c r="AF48" s="386"/>
      <c r="AG48" s="346"/>
      <c r="AH48" s="346"/>
      <c r="AI48" s="346"/>
      <c r="AK48" s="389"/>
      <c r="AL48" s="389"/>
      <c r="AM48" s="389"/>
      <c r="AN48" s="389"/>
      <c r="AO48" s="389"/>
      <c r="AP48" s="389"/>
      <c r="AQ48" s="389"/>
      <c r="AR48" s="389"/>
      <c r="AS48" s="389"/>
      <c r="AT48" s="389"/>
      <c r="AU48" s="389"/>
      <c r="AV48" s="389"/>
      <c r="AW48" s="389"/>
      <c r="AX48" s="389"/>
      <c r="AY48" s="389"/>
      <c r="AZ48" s="389"/>
    </row>
    <row r="49" spans="2:52" x14ac:dyDescent="0.2">
      <c r="B49" s="112" t="s">
        <v>207</v>
      </c>
      <c r="C49" s="192">
        <f t="shared" ref="C49:R49" si="15">ROUND(C41/C10,2)</f>
        <v>53.44</v>
      </c>
      <c r="D49" s="192">
        <f t="shared" si="15"/>
        <v>50.66</v>
      </c>
      <c r="E49" s="192">
        <f t="shared" si="15"/>
        <v>90.39</v>
      </c>
      <c r="F49" s="192">
        <f t="shared" si="15"/>
        <v>74.040000000000006</v>
      </c>
      <c r="G49" s="192">
        <f t="shared" si="15"/>
        <v>77.14</v>
      </c>
      <c r="H49" s="192">
        <f t="shared" si="15"/>
        <v>75.290000000000006</v>
      </c>
      <c r="I49" s="192">
        <f t="shared" si="15"/>
        <v>86.71</v>
      </c>
      <c r="J49" s="192">
        <f t="shared" si="15"/>
        <v>92.63</v>
      </c>
      <c r="K49" s="192">
        <f t="shared" si="15"/>
        <v>90.21</v>
      </c>
      <c r="L49" s="192">
        <f t="shared" si="15"/>
        <v>1461.55</v>
      </c>
      <c r="M49" s="192">
        <f t="shared" si="15"/>
        <v>2256.29</v>
      </c>
      <c r="N49" s="192">
        <f t="shared" si="15"/>
        <v>49.96</v>
      </c>
      <c r="O49" s="192">
        <f t="shared" si="15"/>
        <v>43.66</v>
      </c>
      <c r="P49" s="192">
        <f t="shared" si="15"/>
        <v>30.24</v>
      </c>
      <c r="Q49" s="192">
        <f t="shared" si="15"/>
        <v>25.74</v>
      </c>
      <c r="R49" s="202">
        <f t="shared" si="15"/>
        <v>34.090000000000003</v>
      </c>
      <c r="S49" s="114"/>
      <c r="T49" s="346"/>
      <c r="U49" s="346"/>
      <c r="V49" s="346"/>
      <c r="W49" s="346"/>
      <c r="X49" s="346"/>
      <c r="Y49" s="346"/>
      <c r="Z49" s="346"/>
      <c r="AA49" s="346"/>
      <c r="AB49" s="346"/>
      <c r="AC49" s="386"/>
      <c r="AD49" s="386"/>
      <c r="AE49" s="387"/>
      <c r="AF49" s="386"/>
      <c r="AG49" s="346"/>
      <c r="AH49" s="346"/>
      <c r="AI49" s="346"/>
      <c r="AK49" s="389"/>
      <c r="AL49" s="389"/>
      <c r="AM49" s="389"/>
      <c r="AN49" s="389"/>
      <c r="AO49" s="389"/>
      <c r="AP49" s="389"/>
      <c r="AQ49" s="389"/>
      <c r="AR49" s="389"/>
      <c r="AS49" s="389"/>
      <c r="AT49" s="389"/>
      <c r="AU49" s="389"/>
      <c r="AV49" s="389"/>
      <c r="AW49" s="389"/>
      <c r="AX49" s="389"/>
      <c r="AY49" s="389"/>
      <c r="AZ49" s="389"/>
    </row>
    <row r="50" spans="2:52" x14ac:dyDescent="0.2">
      <c r="B50" s="102"/>
      <c r="C50" s="186"/>
      <c r="D50" s="186"/>
      <c r="E50" s="186"/>
      <c r="F50" s="186"/>
      <c r="G50" s="186"/>
      <c r="H50" s="186"/>
      <c r="I50" s="186"/>
      <c r="J50" s="186"/>
      <c r="K50" s="186"/>
      <c r="L50" s="186"/>
      <c r="M50" s="186"/>
      <c r="N50" s="186"/>
      <c r="O50" s="186"/>
      <c r="P50" s="186"/>
      <c r="Q50" s="186"/>
      <c r="R50" s="187"/>
      <c r="S50" s="114"/>
      <c r="T50" s="346"/>
      <c r="U50" s="346"/>
      <c r="V50" s="346"/>
      <c r="W50" s="346"/>
      <c r="X50" s="346"/>
      <c r="Y50" s="346"/>
      <c r="Z50" s="346"/>
      <c r="AA50" s="346"/>
      <c r="AB50" s="346"/>
      <c r="AC50" s="386"/>
      <c r="AD50" s="386"/>
      <c r="AE50" s="386"/>
      <c r="AF50" s="386"/>
      <c r="AG50" s="346"/>
      <c r="AH50" s="346"/>
      <c r="AI50" s="346"/>
      <c r="AK50" s="389"/>
      <c r="AL50" s="389"/>
      <c r="AM50" s="389"/>
      <c r="AN50" s="389"/>
      <c r="AO50" s="389"/>
      <c r="AP50" s="389"/>
      <c r="AQ50" s="389"/>
      <c r="AR50" s="389"/>
      <c r="AS50" s="389"/>
      <c r="AT50" s="389"/>
      <c r="AU50" s="389"/>
      <c r="AV50" s="389"/>
      <c r="AW50" s="389"/>
      <c r="AX50" s="389"/>
      <c r="AY50" s="389"/>
      <c r="AZ50" s="389"/>
    </row>
    <row r="51" spans="2:52" x14ac:dyDescent="0.2">
      <c r="B51" s="104" t="s">
        <v>208</v>
      </c>
      <c r="C51" s="186"/>
      <c r="D51" s="186"/>
      <c r="E51" s="186"/>
      <c r="F51" s="186"/>
      <c r="G51" s="186"/>
      <c r="H51" s="186"/>
      <c r="I51" s="186"/>
      <c r="J51" s="186"/>
      <c r="K51" s="186"/>
      <c r="L51" s="186"/>
      <c r="M51" s="186"/>
      <c r="N51" s="186"/>
      <c r="O51" s="186"/>
      <c r="P51" s="186"/>
      <c r="Q51" s="186"/>
      <c r="R51" s="187"/>
      <c r="S51" s="114"/>
      <c r="T51" s="346"/>
      <c r="U51" s="346"/>
      <c r="V51" s="346"/>
      <c r="W51" s="346"/>
      <c r="X51" s="346"/>
      <c r="Y51" s="346"/>
      <c r="Z51" s="346"/>
      <c r="AA51" s="346"/>
      <c r="AB51" s="346"/>
      <c r="AC51" s="386"/>
      <c r="AD51" s="386"/>
      <c r="AE51" s="386"/>
      <c r="AF51" s="386"/>
      <c r="AG51" s="346"/>
      <c r="AH51" s="346"/>
      <c r="AI51" s="346"/>
      <c r="AK51" s="389"/>
      <c r="AL51" s="389"/>
      <c r="AM51" s="389"/>
      <c r="AN51" s="389"/>
      <c r="AO51" s="389"/>
      <c r="AP51" s="389"/>
      <c r="AQ51" s="389"/>
      <c r="AR51" s="389"/>
      <c r="AS51" s="389"/>
      <c r="AT51" s="389"/>
      <c r="AU51" s="389"/>
      <c r="AV51" s="389"/>
      <c r="AW51" s="389"/>
      <c r="AX51" s="389"/>
      <c r="AY51" s="389"/>
      <c r="AZ51" s="389"/>
    </row>
    <row r="52" spans="2:52" x14ac:dyDescent="0.2">
      <c r="B52" s="111" t="s">
        <v>22</v>
      </c>
      <c r="C52" s="192">
        <f>ROUND((C28)/C9,2)</f>
        <v>4.6500000000000004</v>
      </c>
      <c r="D52" s="192">
        <f t="shared" ref="D52:R52" si="16">ROUND((D28)/D9,2)</f>
        <v>3.86</v>
      </c>
      <c r="E52" s="192">
        <f t="shared" si="16"/>
        <v>4.25</v>
      </c>
      <c r="F52" s="192">
        <f t="shared" si="16"/>
        <v>3.5</v>
      </c>
      <c r="G52" s="192">
        <f t="shared" si="16"/>
        <v>4.04</v>
      </c>
      <c r="H52" s="192">
        <f t="shared" si="16"/>
        <v>2.1800000000000002</v>
      </c>
      <c r="I52" s="192">
        <f t="shared" si="16"/>
        <v>3.13</v>
      </c>
      <c r="J52" s="192">
        <f t="shared" si="16"/>
        <v>1.57</v>
      </c>
      <c r="K52" s="192">
        <f t="shared" si="16"/>
        <v>3.44</v>
      </c>
      <c r="L52" s="192">
        <f t="shared" si="16"/>
        <v>0.17</v>
      </c>
      <c r="M52" s="192">
        <f t="shared" si="16"/>
        <v>0.13</v>
      </c>
      <c r="N52" s="192">
        <f t="shared" si="16"/>
        <v>5.03</v>
      </c>
      <c r="O52" s="192">
        <f t="shared" si="16"/>
        <v>5.0199999999999996</v>
      </c>
      <c r="P52" s="192">
        <f t="shared" si="16"/>
        <v>9.68</v>
      </c>
      <c r="Q52" s="192">
        <f t="shared" si="16"/>
        <v>6.54</v>
      </c>
      <c r="R52" s="191">
        <f t="shared" si="16"/>
        <v>5.92</v>
      </c>
      <c r="S52" s="114"/>
      <c r="T52" s="346"/>
      <c r="U52" s="346"/>
      <c r="V52" s="346"/>
      <c r="W52" s="346"/>
      <c r="X52" s="346"/>
      <c r="Y52" s="346"/>
      <c r="Z52" s="346"/>
      <c r="AA52" s="346"/>
      <c r="AB52" s="346"/>
      <c r="AC52" s="386"/>
      <c r="AD52" s="386"/>
      <c r="AE52" s="386"/>
      <c r="AF52" s="386"/>
      <c r="AG52" s="346"/>
      <c r="AH52" s="346"/>
      <c r="AI52" s="346"/>
      <c r="AK52" s="389"/>
      <c r="AL52" s="389"/>
      <c r="AM52" s="389"/>
      <c r="AN52" s="389"/>
      <c r="AO52" s="389"/>
      <c r="AP52" s="389"/>
      <c r="AQ52" s="389"/>
      <c r="AR52" s="389"/>
      <c r="AS52" s="389"/>
      <c r="AT52" s="389"/>
      <c r="AU52" s="389"/>
      <c r="AV52" s="389"/>
      <c r="AW52" s="389"/>
      <c r="AX52" s="389"/>
      <c r="AY52" s="389"/>
      <c r="AZ52" s="389"/>
    </row>
    <row r="53" spans="2:52" x14ac:dyDescent="0.2">
      <c r="B53" s="113" t="s">
        <v>207</v>
      </c>
      <c r="C53" s="92">
        <f t="shared" ref="C53:R53" si="17">ROUND(C41/C9,2)</f>
        <v>7</v>
      </c>
      <c r="D53" s="91">
        <f t="shared" si="17"/>
        <v>5.85</v>
      </c>
      <c r="E53" s="91">
        <f t="shared" si="17"/>
        <v>6.08</v>
      </c>
      <c r="F53" s="193">
        <f t="shared" si="17"/>
        <v>5.4</v>
      </c>
      <c r="G53" s="91">
        <f t="shared" si="17"/>
        <v>6.05</v>
      </c>
      <c r="H53" s="91">
        <f t="shared" si="17"/>
        <v>3.82</v>
      </c>
      <c r="I53" s="193">
        <f t="shared" si="17"/>
        <v>4.82</v>
      </c>
      <c r="J53" s="91">
        <f t="shared" si="17"/>
        <v>2.81</v>
      </c>
      <c r="K53" s="193">
        <f t="shared" si="17"/>
        <v>5.0599999999999996</v>
      </c>
      <c r="L53" s="91">
        <f t="shared" si="17"/>
        <v>0.24</v>
      </c>
      <c r="M53" s="91">
        <f t="shared" si="17"/>
        <v>0.19</v>
      </c>
      <c r="N53" s="91">
        <f t="shared" si="17"/>
        <v>7.65</v>
      </c>
      <c r="O53" s="91">
        <f t="shared" si="17"/>
        <v>7.64</v>
      </c>
      <c r="P53" s="193">
        <f t="shared" si="17"/>
        <v>14.77</v>
      </c>
      <c r="Q53" s="91">
        <f t="shared" si="17"/>
        <v>10.41</v>
      </c>
      <c r="R53" s="126">
        <f t="shared" si="17"/>
        <v>8.57</v>
      </c>
      <c r="S53" s="114"/>
      <c r="T53" s="346"/>
      <c r="U53" s="346"/>
      <c r="V53" s="346"/>
      <c r="W53" s="346"/>
      <c r="X53" s="346"/>
      <c r="Y53" s="346"/>
      <c r="Z53" s="346"/>
      <c r="AA53" s="346"/>
      <c r="AB53" s="346"/>
      <c r="AC53" s="346"/>
      <c r="AD53" s="346"/>
      <c r="AE53" s="346"/>
      <c r="AF53" s="346"/>
      <c r="AG53" s="346"/>
      <c r="AH53" s="346"/>
      <c r="AI53" s="346"/>
      <c r="AK53" s="389"/>
      <c r="AL53" s="389"/>
      <c r="AM53" s="389"/>
      <c r="AN53" s="389"/>
      <c r="AO53" s="389"/>
      <c r="AP53" s="389"/>
      <c r="AQ53" s="389"/>
      <c r="AR53" s="389"/>
      <c r="AS53" s="389"/>
      <c r="AT53" s="389"/>
      <c r="AU53" s="389"/>
      <c r="AV53" s="389"/>
      <c r="AW53" s="389"/>
      <c r="AX53" s="389"/>
      <c r="AY53" s="389"/>
      <c r="AZ53" s="389"/>
    </row>
    <row r="54" spans="2:52" x14ac:dyDescent="0.2">
      <c r="B54" s="369"/>
      <c r="C54" s="115"/>
      <c r="D54" s="115"/>
      <c r="E54" s="115"/>
      <c r="F54" s="115"/>
      <c r="G54" s="115"/>
      <c r="H54" s="115"/>
      <c r="I54" s="115"/>
      <c r="J54" s="115"/>
      <c r="K54" s="115"/>
      <c r="L54" s="115"/>
      <c r="M54" s="115"/>
      <c r="N54" s="115"/>
      <c r="O54" s="115"/>
      <c r="P54" s="115"/>
      <c r="Q54" s="115"/>
      <c r="R54" s="115"/>
      <c r="S54" s="114"/>
    </row>
    <row r="55" spans="2:52" ht="15" x14ac:dyDescent="0.25">
      <c r="B55" s="367" t="s">
        <v>221</v>
      </c>
      <c r="C55" s="346"/>
      <c r="D55" s="346"/>
      <c r="E55" s="346"/>
      <c r="F55" s="346"/>
      <c r="G55" s="346"/>
      <c r="H55" s="346"/>
      <c r="I55" s="346"/>
      <c r="J55" s="346"/>
      <c r="K55" s="346"/>
      <c r="L55" s="346"/>
      <c r="M55" s="346"/>
      <c r="N55" s="346"/>
      <c r="O55" s="346"/>
      <c r="P55" s="346"/>
      <c r="Q55" s="346"/>
      <c r="R55" s="346"/>
      <c r="S55" s="346"/>
      <c r="T55" s="346"/>
      <c r="U55" s="346"/>
    </row>
    <row r="56" spans="2:52" ht="15" x14ac:dyDescent="0.25">
      <c r="B56" s="366" t="s">
        <v>224</v>
      </c>
      <c r="C56" s="346"/>
      <c r="D56" s="346"/>
      <c r="E56" s="346"/>
      <c r="F56" s="346"/>
      <c r="G56" s="346"/>
      <c r="H56" s="346"/>
      <c r="I56" s="346"/>
      <c r="J56" s="346"/>
      <c r="K56" s="346"/>
      <c r="L56" s="346"/>
      <c r="M56" s="346"/>
      <c r="N56" s="346"/>
      <c r="O56" s="346"/>
      <c r="P56" s="346"/>
      <c r="Q56" s="346"/>
      <c r="R56" s="346"/>
      <c r="S56" s="346"/>
      <c r="T56" s="346"/>
      <c r="U56" s="346"/>
    </row>
  </sheetData>
  <sheetProtection formatCells="0" formatColumns="0" formatRows="0" insertColumns="0" insertRows="0" insertHyperlinks="0" deleteColumns="0" deleteRows="0" sort="0" autoFilter="0" pivotTables="0"/>
  <customSheetViews>
    <customSheetView guid="{ECAB99DF-BF41-49EA-96C9-76317A61D13D}" scale="75" showPageBreaks="1" showGridLines="0" printArea="1" showRuler="0">
      <pane xSplit="2" ySplit="7" topLeftCell="C8" activePane="bottomRight" state="frozen"/>
      <selection pane="bottomRight" activeCell="H11" sqref="H11"/>
      <rowBreaks count="1" manualBreakCount="1">
        <brk id="61" max="16383" man="1"/>
      </rowBreaks>
      <colBreaks count="3" manualBreakCount="3">
        <brk id="1" max="1048575" man="1"/>
        <brk id="11" max="60" man="1"/>
        <brk id="24" max="60" man="1"/>
      </colBreaks>
      <pageMargins left="0.75" right="0.75" top="1" bottom="1" header="0.5" footer="0.5"/>
      <pageSetup scale="75" orientation="portrait" r:id="rId1"/>
      <headerFooter alignWithMargins="0"/>
    </customSheetView>
    <customSheetView guid="{D72A6468-AF3E-4269-8B9F-9AE05AF9C4F2}" scale="75" showPageBreaks="1" showGridLines="0" printArea="1" showRuler="0">
      <pane xSplit="2" ySplit="7" topLeftCell="C8" activePane="bottomRight" state="frozen"/>
      <selection pane="bottomRight" activeCell="H11" sqref="H11"/>
      <rowBreaks count="1" manualBreakCount="1">
        <brk id="61" max="16383" man="1"/>
      </rowBreaks>
      <colBreaks count="3" manualBreakCount="3">
        <brk id="1" max="1048575" man="1"/>
        <brk id="11" max="60" man="1"/>
        <brk id="24" max="60" man="1"/>
      </colBreaks>
      <pageMargins left="0.75" right="0.75" top="1" bottom="1" header="0.5" footer="0.5"/>
      <pageSetup scale="75" orientation="portrait" r:id="rId2"/>
      <headerFooter alignWithMargins="0"/>
    </customSheetView>
    <customSheetView guid="{C18A6290-09CE-4B95-8288-8B2E48192753}" scale="75" showPageBreaks="1" showGridLines="0" printArea="1" showRuler="0">
      <pane xSplit="2" ySplit="7" topLeftCell="S51" activePane="bottomRight" state="frozen"/>
      <selection pane="bottomRight" activeCell="B1" sqref="B1:AE61"/>
      <rowBreaks count="1" manualBreakCount="1">
        <brk id="61" max="16383" man="1"/>
      </rowBreaks>
      <colBreaks count="3" manualBreakCount="3">
        <brk id="1" max="1048575" man="1"/>
        <brk id="11" max="60" man="1"/>
        <brk id="24" max="60" man="1"/>
      </colBreaks>
      <pageMargins left="0.75" right="0.75" top="1" bottom="1" header="0.5" footer="0.5"/>
      <pageSetup scale="75" orientation="portrait" r:id="rId3"/>
      <headerFooter alignWithMargins="0"/>
    </customSheetView>
    <customSheetView guid="{094ACFE9-6A46-400C-8483-9731CC265B35}" scale="75" showPageBreaks="1" showGridLines="0" printArea="1" showRuler="0">
      <pane xSplit="2" ySplit="7" topLeftCell="C8" activePane="bottomRight" state="frozen"/>
      <selection pane="bottomRight" activeCell="AA10" sqref="AA10"/>
      <rowBreaks count="1" manualBreakCount="1">
        <brk id="61" max="16383" man="1"/>
      </rowBreaks>
      <colBreaks count="3" manualBreakCount="3">
        <brk id="1" max="1048575" man="1"/>
        <brk id="11" max="60" man="1"/>
        <brk id="24" max="60" man="1"/>
      </colBreaks>
      <pageMargins left="0.75" right="0.75" top="1" bottom="1" header="0.5" footer="0.5"/>
      <pageSetup scale="75" orientation="portrait" r:id="rId4"/>
      <headerFooter alignWithMargins="0"/>
    </customSheetView>
  </customSheetViews>
  <mergeCells count="1">
    <mergeCell ref="C3:R3"/>
  </mergeCells>
  <phoneticPr fontId="9" type="noConversion"/>
  <pageMargins left="0.25" right="0.25" top="0.75" bottom="0.75" header="0.3" footer="0.3"/>
  <pageSetup paperSize="5" scale="71" orientation="landscape" r:id="rId5"/>
  <headerFooter alignWithMargins="0"/>
  <rowBreaks count="1" manualBreakCount="1">
    <brk id="57"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Y61"/>
  <sheetViews>
    <sheetView showGridLines="0" topLeftCell="A19" zoomScale="84" zoomScaleNormal="84" workbookViewId="0">
      <selection activeCell="B1" sqref="B1"/>
    </sheetView>
  </sheetViews>
  <sheetFormatPr defaultRowHeight="12.75" x14ac:dyDescent="0.2"/>
  <cols>
    <col min="1" max="1" width="1" customWidth="1"/>
    <col min="2" max="2" width="46.140625" customWidth="1"/>
    <col min="3" max="4" width="9.140625" bestFit="1" customWidth="1"/>
    <col min="5" max="5" width="9.140625" customWidth="1"/>
    <col min="6" max="6" width="9.140625" style="258" customWidth="1"/>
    <col min="7" max="7" width="9.140625" bestFit="1" customWidth="1"/>
    <col min="8" max="8" width="8.7109375" bestFit="1" customWidth="1"/>
    <col min="9" max="9" width="9.140625" style="258" bestFit="1" customWidth="1"/>
    <col min="10" max="10" width="8.7109375" bestFit="1" customWidth="1"/>
    <col min="11" max="11" width="9.140625" style="258" bestFit="1" customWidth="1"/>
    <col min="12" max="12" width="12.28515625" bestFit="1" customWidth="1"/>
    <col min="13" max="13" width="9.140625" bestFit="1" customWidth="1"/>
    <col min="14" max="14" width="12.7109375" bestFit="1" customWidth="1"/>
    <col min="15" max="15" width="12.5703125" bestFit="1" customWidth="1"/>
    <col min="16" max="16" width="9.28515625" style="258" bestFit="1" customWidth="1"/>
    <col min="17" max="18" width="9.140625" bestFit="1" customWidth="1"/>
    <col min="19" max="19" width="3.7109375" customWidth="1"/>
    <col min="20" max="20" width="10.28515625" customWidth="1"/>
    <col min="21" max="21" width="9.28515625" customWidth="1"/>
    <col min="23" max="23" width="4.85546875" hidden="1" customWidth="1"/>
    <col min="33" max="33" width="9.85546875" customWidth="1"/>
    <col min="34" max="34" width="0.7109375" customWidth="1"/>
  </cols>
  <sheetData>
    <row r="1" spans="1:51" x14ac:dyDescent="0.2">
      <c r="A1" s="16" t="e">
        <v>#REF!</v>
      </c>
      <c r="B1" s="147" t="s">
        <v>257</v>
      </c>
      <c r="C1" s="170"/>
      <c r="D1" s="169"/>
      <c r="E1" s="169"/>
      <c r="F1" s="169"/>
      <c r="G1" s="169"/>
      <c r="H1" s="169"/>
      <c r="I1" s="169"/>
      <c r="J1" s="169"/>
      <c r="K1" s="169"/>
      <c r="L1" s="169"/>
      <c r="M1" s="169"/>
      <c r="N1" s="169"/>
      <c r="O1" s="169"/>
      <c r="P1" s="169"/>
      <c r="Q1" s="169"/>
      <c r="R1" s="171"/>
      <c r="S1" s="141"/>
    </row>
    <row r="2" spans="1:51" ht="9" customHeight="1" x14ac:dyDescent="0.2">
      <c r="A2" s="16" t="e">
        <v>#REF!</v>
      </c>
      <c r="B2" s="146"/>
      <c r="C2" s="167"/>
      <c r="D2" s="167"/>
      <c r="E2" s="167"/>
      <c r="F2" s="167"/>
      <c r="G2" s="167"/>
      <c r="H2" s="167"/>
      <c r="I2" s="167"/>
      <c r="J2" s="167"/>
      <c r="K2" s="167"/>
      <c r="L2" s="167"/>
      <c r="M2" s="167"/>
      <c r="N2" s="167"/>
      <c r="O2" s="167"/>
      <c r="P2" s="167"/>
      <c r="Q2" s="167"/>
      <c r="R2" s="168"/>
      <c r="S2" s="141"/>
    </row>
    <row r="3" spans="1:51" x14ac:dyDescent="0.2">
      <c r="A3" s="17" t="e">
        <v>#REF!</v>
      </c>
      <c r="B3" s="146"/>
      <c r="C3" s="431" t="s">
        <v>199</v>
      </c>
      <c r="D3" s="431"/>
      <c r="E3" s="431"/>
      <c r="F3" s="431"/>
      <c r="G3" s="431"/>
      <c r="H3" s="431"/>
      <c r="I3" s="431"/>
      <c r="J3" s="431"/>
      <c r="K3" s="431"/>
      <c r="L3" s="431"/>
      <c r="M3" s="431"/>
      <c r="N3" s="431"/>
      <c r="O3" s="431"/>
      <c r="P3" s="431"/>
      <c r="Q3" s="431"/>
      <c r="R3" s="432"/>
      <c r="S3" s="141"/>
    </row>
    <row r="4" spans="1:51" x14ac:dyDescent="0.2">
      <c r="A4" s="17" t="e">
        <v>#REF!</v>
      </c>
      <c r="B4" s="146"/>
      <c r="C4" s="167"/>
      <c r="D4" s="167"/>
      <c r="E4" s="167"/>
      <c r="F4" s="167"/>
      <c r="G4" s="167"/>
      <c r="H4" s="167"/>
      <c r="I4" s="167"/>
      <c r="J4" s="167"/>
      <c r="K4" s="167"/>
      <c r="L4" s="167"/>
      <c r="M4" s="167"/>
      <c r="N4" s="167"/>
      <c r="O4" s="167"/>
      <c r="P4" s="167"/>
      <c r="Q4" s="167"/>
      <c r="R4" s="168"/>
      <c r="S4" s="141"/>
    </row>
    <row r="5" spans="1:51" x14ac:dyDescent="0.2">
      <c r="A5" s="16" t="e">
        <v>#REF!</v>
      </c>
      <c r="B5" s="146"/>
      <c r="C5" s="178" t="s">
        <v>24</v>
      </c>
      <c r="D5" s="178" t="s">
        <v>25</v>
      </c>
      <c r="E5" s="178" t="s">
        <v>26</v>
      </c>
      <c r="F5" s="178" t="s">
        <v>52</v>
      </c>
      <c r="G5" s="178" t="s">
        <v>88</v>
      </c>
      <c r="H5" s="178" t="s">
        <v>27</v>
      </c>
      <c r="I5" s="59" t="s">
        <v>192</v>
      </c>
      <c r="J5" s="178"/>
      <c r="K5" s="178"/>
      <c r="L5" s="178" t="s">
        <v>82</v>
      </c>
      <c r="M5" s="178" t="s">
        <v>89</v>
      </c>
      <c r="N5" s="178" t="s">
        <v>136</v>
      </c>
      <c r="O5" s="178" t="s">
        <v>137</v>
      </c>
      <c r="P5" s="178"/>
      <c r="Q5" s="178"/>
      <c r="R5" s="177"/>
      <c r="S5" s="141"/>
    </row>
    <row r="6" spans="1:51" ht="15.6" customHeight="1" x14ac:dyDescent="0.2">
      <c r="A6" s="16" t="e">
        <v>#REF!</v>
      </c>
      <c r="B6" s="146"/>
      <c r="C6" s="262" t="s">
        <v>28</v>
      </c>
      <c r="D6" s="262" t="s">
        <v>28</v>
      </c>
      <c r="E6" s="262" t="s">
        <v>28</v>
      </c>
      <c r="F6" s="262" t="s">
        <v>28</v>
      </c>
      <c r="G6" s="262" t="s">
        <v>29</v>
      </c>
      <c r="H6" s="262" t="s">
        <v>29</v>
      </c>
      <c r="I6" s="61" t="s">
        <v>194</v>
      </c>
      <c r="J6" s="262" t="s">
        <v>30</v>
      </c>
      <c r="K6" s="262" t="s">
        <v>223</v>
      </c>
      <c r="L6" s="262" t="s">
        <v>32</v>
      </c>
      <c r="M6" s="262" t="s">
        <v>32</v>
      </c>
      <c r="N6" s="262" t="s">
        <v>36</v>
      </c>
      <c r="O6" s="262" t="s">
        <v>36</v>
      </c>
      <c r="P6" s="262" t="s">
        <v>152</v>
      </c>
      <c r="Q6" s="262" t="s">
        <v>31</v>
      </c>
      <c r="R6" s="263" t="s">
        <v>37</v>
      </c>
      <c r="S6" s="141"/>
    </row>
    <row r="7" spans="1:51" ht="6.6" customHeight="1" x14ac:dyDescent="0.2">
      <c r="A7" s="14" t="e">
        <v>#REF!</v>
      </c>
      <c r="B7" s="145"/>
      <c r="C7" s="173"/>
      <c r="D7" s="173"/>
      <c r="E7" s="173"/>
      <c r="F7" s="173"/>
      <c r="G7" s="173"/>
      <c r="H7" s="173"/>
      <c r="I7" s="173"/>
      <c r="J7" s="173"/>
      <c r="K7" s="173"/>
      <c r="L7" s="173"/>
      <c r="M7" s="173"/>
      <c r="N7" s="173"/>
      <c r="O7" s="173"/>
      <c r="P7" s="173"/>
      <c r="Q7" s="173"/>
      <c r="R7" s="174"/>
      <c r="S7" s="141"/>
    </row>
    <row r="8" spans="1:51" x14ac:dyDescent="0.2">
      <c r="A8" s="13" t="e">
        <v>#REF!</v>
      </c>
      <c r="B8" s="165" t="s">
        <v>1</v>
      </c>
      <c r="C8" s="314"/>
      <c r="D8" s="315"/>
      <c r="E8" s="315"/>
      <c r="F8" s="315"/>
      <c r="G8" s="315"/>
      <c r="H8" s="315"/>
      <c r="I8" s="315"/>
      <c r="J8" s="315"/>
      <c r="K8" s="315"/>
      <c r="L8" s="315"/>
      <c r="M8" s="315"/>
      <c r="N8" s="315"/>
      <c r="O8" s="315"/>
      <c r="P8" s="315"/>
      <c r="Q8" s="315"/>
      <c r="R8" s="316"/>
      <c r="S8" s="141"/>
    </row>
    <row r="9" spans="1:51" x14ac:dyDescent="0.2">
      <c r="A9" s="13" t="e">
        <v>#REF!</v>
      </c>
      <c r="B9" s="144" t="s">
        <v>146</v>
      </c>
      <c r="C9" s="317">
        <v>44.3</v>
      </c>
      <c r="D9" s="309">
        <v>52.1</v>
      </c>
      <c r="E9" s="309">
        <v>62.9</v>
      </c>
      <c r="F9" s="309">
        <v>58.1</v>
      </c>
      <c r="G9" s="309">
        <v>56.8</v>
      </c>
      <c r="H9" s="309">
        <v>69.400000000000006</v>
      </c>
      <c r="I9" s="309">
        <v>63.7</v>
      </c>
      <c r="J9" s="309">
        <v>65.5</v>
      </c>
      <c r="K9" s="309">
        <v>90.1</v>
      </c>
      <c r="L9" s="309">
        <v>1810</v>
      </c>
      <c r="M9" s="309">
        <v>2039.4</v>
      </c>
      <c r="N9" s="309">
        <v>42.9</v>
      </c>
      <c r="O9" s="309">
        <v>42.9</v>
      </c>
      <c r="P9" s="309">
        <v>31</v>
      </c>
      <c r="Q9" s="309">
        <v>29.2</v>
      </c>
      <c r="R9" s="310">
        <v>45.3</v>
      </c>
      <c r="S9" s="346"/>
      <c r="T9" s="346"/>
      <c r="U9" s="346"/>
      <c r="V9" s="346"/>
      <c r="W9" s="346"/>
      <c r="X9" s="346"/>
      <c r="Y9" s="346"/>
      <c r="Z9" s="346"/>
      <c r="AA9" s="346"/>
      <c r="AB9" s="346"/>
      <c r="AC9" s="346"/>
      <c r="AD9" s="346"/>
      <c r="AE9" s="346"/>
      <c r="AF9" s="346"/>
      <c r="AG9" s="346"/>
      <c r="AH9" s="346"/>
      <c r="AI9" s="346"/>
    </row>
    <row r="10" spans="1:51" x14ac:dyDescent="0.2">
      <c r="A10" s="13" t="e">
        <v>#REF!</v>
      </c>
      <c r="B10" s="144" t="s">
        <v>150</v>
      </c>
      <c r="C10" s="312">
        <v>6.69</v>
      </c>
      <c r="D10" s="313">
        <v>6.96</v>
      </c>
      <c r="E10" s="313">
        <v>4.41</v>
      </c>
      <c r="F10" s="313">
        <v>4.59</v>
      </c>
      <c r="G10" s="313">
        <v>4.68</v>
      </c>
      <c r="H10" s="313">
        <v>3.7</v>
      </c>
      <c r="I10" s="313">
        <v>3.94</v>
      </c>
      <c r="J10" s="313">
        <v>2.93</v>
      </c>
      <c r="K10" s="313">
        <v>4.5199999999999996</v>
      </c>
      <c r="L10" s="313">
        <v>0.28999999999999998</v>
      </c>
      <c r="M10" s="313">
        <v>0.17</v>
      </c>
      <c r="N10" s="313">
        <v>7</v>
      </c>
      <c r="O10" s="313">
        <v>8</v>
      </c>
      <c r="P10" s="313">
        <v>11.48</v>
      </c>
      <c r="Q10" s="313">
        <v>12.5</v>
      </c>
      <c r="R10" s="311">
        <v>11.36</v>
      </c>
      <c r="S10" s="346"/>
      <c r="T10" s="389"/>
      <c r="U10" s="389"/>
      <c r="V10" s="389"/>
      <c r="W10" s="389"/>
      <c r="X10" s="389"/>
      <c r="Y10" s="389"/>
      <c r="Z10" s="389"/>
      <c r="AA10" s="389"/>
      <c r="AB10" s="389"/>
      <c r="AC10" s="389"/>
      <c r="AD10" s="389"/>
      <c r="AE10" s="389"/>
      <c r="AF10" s="389"/>
      <c r="AG10" s="389"/>
      <c r="AH10" s="389"/>
      <c r="AI10" s="389"/>
    </row>
    <row r="11" spans="1:51" x14ac:dyDescent="0.2">
      <c r="A11" s="13" t="e">
        <v>#REF!</v>
      </c>
      <c r="B11" s="148" t="s">
        <v>129</v>
      </c>
      <c r="C11" s="181">
        <f t="shared" ref="C11:R11" si="0">ROUND((C10*C9),2)</f>
        <v>296.37</v>
      </c>
      <c r="D11" s="182">
        <f t="shared" si="0"/>
        <v>362.62</v>
      </c>
      <c r="E11" s="182">
        <f t="shared" si="0"/>
        <v>277.39</v>
      </c>
      <c r="F11" s="192">
        <f t="shared" si="0"/>
        <v>266.68</v>
      </c>
      <c r="G11" s="182">
        <f t="shared" si="0"/>
        <v>265.82</v>
      </c>
      <c r="H11" s="182">
        <f t="shared" si="0"/>
        <v>256.77999999999997</v>
      </c>
      <c r="I11" s="192">
        <f t="shared" si="0"/>
        <v>250.98</v>
      </c>
      <c r="J11" s="182">
        <f t="shared" si="0"/>
        <v>191.92</v>
      </c>
      <c r="K11" s="192">
        <f t="shared" si="0"/>
        <v>407.25</v>
      </c>
      <c r="L11" s="182">
        <f t="shared" si="0"/>
        <v>524.9</v>
      </c>
      <c r="M11" s="182">
        <f t="shared" si="0"/>
        <v>346.7</v>
      </c>
      <c r="N11" s="182">
        <f t="shared" si="0"/>
        <v>300.3</v>
      </c>
      <c r="O11" s="182">
        <f t="shared" si="0"/>
        <v>343.2</v>
      </c>
      <c r="P11" s="192">
        <f t="shared" si="0"/>
        <v>355.88</v>
      </c>
      <c r="Q11" s="182">
        <f t="shared" si="0"/>
        <v>365</v>
      </c>
      <c r="R11" s="179">
        <f t="shared" si="0"/>
        <v>514.61</v>
      </c>
      <c r="S11" s="346"/>
      <c r="T11" s="389"/>
      <c r="U11" s="389"/>
      <c r="V11" s="389"/>
      <c r="W11" s="389"/>
      <c r="X11" s="389"/>
      <c r="Y11" s="389"/>
      <c r="Z11" s="389"/>
      <c r="AA11" s="389"/>
      <c r="AB11" s="389"/>
      <c r="AC11" s="389"/>
      <c r="AD11" s="389"/>
      <c r="AE11" s="389"/>
      <c r="AF11" s="389"/>
      <c r="AG11" s="389"/>
      <c r="AH11" s="389"/>
      <c r="AI11" s="389"/>
      <c r="AK11" s="389"/>
      <c r="AL11" s="389"/>
      <c r="AM11" s="389"/>
      <c r="AN11" s="389"/>
      <c r="AO11" s="389"/>
      <c r="AP11" s="389"/>
      <c r="AQ11" s="389"/>
      <c r="AR11" s="389"/>
      <c r="AS11" s="389"/>
      <c r="AT11" s="389"/>
      <c r="AU11" s="389"/>
      <c r="AV11" s="389"/>
      <c r="AW11" s="389"/>
      <c r="AX11" s="389"/>
      <c r="AY11" s="389"/>
    </row>
    <row r="12" spans="1:51" x14ac:dyDescent="0.2">
      <c r="A12" s="13" t="e">
        <v>#REF!</v>
      </c>
      <c r="B12" s="144"/>
      <c r="C12" s="152"/>
      <c r="D12" s="153"/>
      <c r="E12" s="153"/>
      <c r="F12" s="153"/>
      <c r="G12" s="153"/>
      <c r="H12" s="153"/>
      <c r="I12" s="153"/>
      <c r="J12" s="153"/>
      <c r="K12" s="153"/>
      <c r="L12" s="153"/>
      <c r="M12" s="153"/>
      <c r="N12" s="153"/>
      <c r="O12" s="153"/>
      <c r="P12" s="153"/>
      <c r="Q12" s="153"/>
      <c r="R12" s="154"/>
      <c r="S12" s="346"/>
      <c r="T12" s="346"/>
      <c r="U12" s="346"/>
      <c r="V12" s="346"/>
      <c r="W12" s="346"/>
      <c r="X12" s="346"/>
      <c r="Y12" s="346"/>
      <c r="Z12" s="346"/>
      <c r="AA12" s="346"/>
      <c r="AB12" s="346"/>
      <c r="AC12" s="346"/>
      <c r="AD12" s="346"/>
      <c r="AE12" s="346"/>
      <c r="AF12" s="346"/>
      <c r="AG12" s="346"/>
      <c r="AH12" s="346"/>
      <c r="AI12" s="346"/>
    </row>
    <row r="13" spans="1:51" x14ac:dyDescent="0.2">
      <c r="A13" s="13" t="e">
        <v>#REF!</v>
      </c>
      <c r="B13" s="148" t="s">
        <v>2</v>
      </c>
      <c r="C13" s="158"/>
      <c r="D13" s="160"/>
      <c r="E13" s="159"/>
      <c r="F13" s="159"/>
      <c r="G13" s="160"/>
      <c r="H13" s="160"/>
      <c r="I13" s="160"/>
      <c r="J13" s="160"/>
      <c r="K13" s="160"/>
      <c r="L13" s="160"/>
      <c r="M13" s="160"/>
      <c r="N13" s="160"/>
      <c r="O13" s="160"/>
      <c r="P13" s="160"/>
      <c r="Q13" s="159"/>
      <c r="R13" s="161"/>
      <c r="S13" s="346"/>
      <c r="T13" s="346"/>
      <c r="U13" s="346"/>
      <c r="V13" s="346"/>
      <c r="W13" s="346"/>
      <c r="X13" s="346"/>
      <c r="Y13" s="346"/>
      <c r="Z13" s="346"/>
      <c r="AA13" s="346"/>
      <c r="AB13" s="346"/>
      <c r="AC13" s="346"/>
      <c r="AD13" s="346"/>
      <c r="AE13" s="346"/>
      <c r="AF13" s="346"/>
      <c r="AG13" s="346"/>
      <c r="AH13" s="346"/>
      <c r="AI13" s="346"/>
    </row>
    <row r="14" spans="1:51" x14ac:dyDescent="0.2">
      <c r="A14" s="13" t="e">
        <v>#REF!</v>
      </c>
      <c r="B14" s="148" t="s">
        <v>3</v>
      </c>
      <c r="C14" s="158"/>
      <c r="D14" s="160"/>
      <c r="E14" s="159"/>
      <c r="F14" s="159"/>
      <c r="G14" s="160"/>
      <c r="H14" s="160"/>
      <c r="I14" s="160"/>
      <c r="J14" s="160"/>
      <c r="K14" s="160"/>
      <c r="L14" s="160"/>
      <c r="M14" s="160"/>
      <c r="N14" s="160"/>
      <c r="O14" s="160"/>
      <c r="P14" s="160"/>
      <c r="Q14" s="159"/>
      <c r="R14" s="161"/>
      <c r="S14" s="346"/>
      <c r="T14" s="346"/>
      <c r="U14" s="346"/>
      <c r="V14" s="346"/>
      <c r="W14" s="346"/>
      <c r="X14" s="346"/>
      <c r="Y14" s="346"/>
      <c r="Z14" s="346"/>
      <c r="AA14" s="346"/>
      <c r="AB14" s="346"/>
      <c r="AC14" s="346"/>
      <c r="AD14" s="346"/>
      <c r="AE14" s="346"/>
      <c r="AF14" s="346"/>
      <c r="AG14" s="346"/>
      <c r="AH14" s="346"/>
      <c r="AI14" s="346"/>
    </row>
    <row r="15" spans="1:51" x14ac:dyDescent="0.2">
      <c r="A15" s="13" t="e">
        <v>#REF!</v>
      </c>
      <c r="B15" s="144" t="s">
        <v>4</v>
      </c>
      <c r="C15" s="319">
        <v>18.66</v>
      </c>
      <c r="D15" s="338">
        <v>26.25</v>
      </c>
      <c r="E15" s="338">
        <v>25.65</v>
      </c>
      <c r="F15" s="338">
        <v>22.6</v>
      </c>
      <c r="G15" s="338">
        <v>23.21</v>
      </c>
      <c r="H15" s="338">
        <v>15.14</v>
      </c>
      <c r="I15" s="338">
        <v>65.2</v>
      </c>
      <c r="J15" s="338">
        <v>18.739999999999998</v>
      </c>
      <c r="K15" s="338">
        <v>87</v>
      </c>
      <c r="L15" s="338">
        <v>50.05</v>
      </c>
      <c r="M15" s="338">
        <v>21.28</v>
      </c>
      <c r="N15" s="338">
        <v>31.05</v>
      </c>
      <c r="O15" s="338">
        <v>30.83</v>
      </c>
      <c r="P15" s="338">
        <v>82.39</v>
      </c>
      <c r="Q15" s="338">
        <v>13.97</v>
      </c>
      <c r="R15" s="318">
        <v>62.6</v>
      </c>
      <c r="S15" s="346"/>
      <c r="T15" s="389"/>
      <c r="U15" s="389"/>
      <c r="V15" s="389"/>
      <c r="W15" s="389"/>
      <c r="X15" s="389"/>
      <c r="Y15" s="389"/>
      <c r="Z15" s="389"/>
      <c r="AA15" s="389"/>
      <c r="AB15" s="389"/>
      <c r="AC15" s="389"/>
      <c r="AD15" s="389"/>
      <c r="AE15" s="389"/>
      <c r="AF15" s="389"/>
      <c r="AG15" s="389"/>
      <c r="AH15" s="389"/>
      <c r="AI15" s="389"/>
    </row>
    <row r="16" spans="1:51" x14ac:dyDescent="0.2">
      <c r="A16" s="13" t="e">
        <v>#REF!</v>
      </c>
      <c r="B16" s="144" t="s">
        <v>23</v>
      </c>
      <c r="C16" s="320">
        <v>31.19</v>
      </c>
      <c r="D16" s="339">
        <v>36.229999999999997</v>
      </c>
      <c r="E16" s="339">
        <v>41.74</v>
      </c>
      <c r="F16" s="339">
        <v>27.52</v>
      </c>
      <c r="G16" s="339">
        <v>24.77</v>
      </c>
      <c r="H16" s="339">
        <v>30.27</v>
      </c>
      <c r="I16" s="339">
        <v>33.94</v>
      </c>
      <c r="J16" s="339">
        <v>17.43</v>
      </c>
      <c r="K16" s="339">
        <v>43.57</v>
      </c>
      <c r="L16" s="339">
        <v>1.83</v>
      </c>
      <c r="M16" s="339">
        <v>2.16</v>
      </c>
      <c r="N16" s="340">
        <v>2.89</v>
      </c>
      <c r="O16" s="340">
        <v>2.89</v>
      </c>
      <c r="P16" s="340">
        <v>1.93</v>
      </c>
      <c r="Q16" s="339">
        <v>28.9</v>
      </c>
      <c r="R16" s="321">
        <v>40.36</v>
      </c>
      <c r="S16" s="346"/>
      <c r="T16" s="389"/>
      <c r="U16" s="389"/>
      <c r="V16" s="389"/>
      <c r="W16" s="389"/>
      <c r="X16" s="389"/>
      <c r="Y16" s="389"/>
      <c r="Z16" s="389"/>
      <c r="AA16" s="389"/>
      <c r="AB16" s="389"/>
      <c r="AC16" s="389"/>
      <c r="AD16" s="389"/>
      <c r="AE16" s="389"/>
      <c r="AF16" s="389"/>
      <c r="AG16" s="389"/>
      <c r="AH16" s="389"/>
      <c r="AI16" s="389"/>
    </row>
    <row r="17" spans="1:51" x14ac:dyDescent="0.2">
      <c r="A17" s="13" t="e">
        <v>#REF!</v>
      </c>
      <c r="B17" s="144" t="s">
        <v>5</v>
      </c>
      <c r="C17" s="319">
        <v>12.69</v>
      </c>
      <c r="D17" s="338">
        <v>14.57</v>
      </c>
      <c r="E17" s="338">
        <v>16.920000000000002</v>
      </c>
      <c r="F17" s="338">
        <v>13.63</v>
      </c>
      <c r="G17" s="338">
        <v>11.28</v>
      </c>
      <c r="H17" s="338">
        <v>13.63</v>
      </c>
      <c r="I17" s="338">
        <v>14.57</v>
      </c>
      <c r="J17" s="338">
        <v>7.52</v>
      </c>
      <c r="K17" s="338">
        <v>20.22</v>
      </c>
      <c r="L17" s="338">
        <v>8.93</v>
      </c>
      <c r="M17" s="338">
        <v>10.34</v>
      </c>
      <c r="N17" s="338">
        <v>14.1</v>
      </c>
      <c r="O17" s="338">
        <v>14.1</v>
      </c>
      <c r="P17" s="338">
        <v>9.4</v>
      </c>
      <c r="Q17" s="338">
        <v>8.93</v>
      </c>
      <c r="R17" s="318">
        <v>22.1</v>
      </c>
      <c r="S17" s="346"/>
      <c r="T17" s="389"/>
      <c r="U17" s="389"/>
      <c r="V17" s="389"/>
      <c r="W17" s="389"/>
      <c r="X17" s="389"/>
      <c r="Y17" s="389"/>
      <c r="Z17" s="389"/>
      <c r="AA17" s="389"/>
      <c r="AB17" s="389"/>
      <c r="AC17" s="389"/>
      <c r="AD17" s="389"/>
      <c r="AE17" s="389"/>
      <c r="AF17" s="389"/>
      <c r="AG17" s="389"/>
      <c r="AH17" s="389"/>
      <c r="AI17" s="389"/>
    </row>
    <row r="18" spans="1:51" x14ac:dyDescent="0.2">
      <c r="A18" s="13" t="e">
        <v>#REF!</v>
      </c>
      <c r="B18" s="164" t="s">
        <v>130</v>
      </c>
      <c r="C18" s="322">
        <v>0</v>
      </c>
      <c r="D18" s="340">
        <v>0</v>
      </c>
      <c r="E18" s="340">
        <v>0</v>
      </c>
      <c r="F18" s="340">
        <v>0</v>
      </c>
      <c r="G18" s="340">
        <v>0</v>
      </c>
      <c r="H18" s="340">
        <v>0</v>
      </c>
      <c r="I18" s="340">
        <v>0</v>
      </c>
      <c r="J18" s="340">
        <v>0</v>
      </c>
      <c r="K18" s="340">
        <v>0</v>
      </c>
      <c r="L18" s="340">
        <v>0</v>
      </c>
      <c r="M18" s="340">
        <v>0</v>
      </c>
      <c r="N18" s="340">
        <v>0</v>
      </c>
      <c r="O18" s="340">
        <v>0</v>
      </c>
      <c r="P18" s="340">
        <v>0</v>
      </c>
      <c r="Q18" s="340">
        <v>0</v>
      </c>
      <c r="R18" s="321">
        <v>5.43</v>
      </c>
      <c r="S18" s="346"/>
      <c r="T18" s="346"/>
      <c r="U18" s="346"/>
      <c r="V18" s="346"/>
      <c r="W18" s="346"/>
      <c r="X18" s="346"/>
      <c r="Y18" s="346"/>
      <c r="Z18" s="346"/>
      <c r="AA18" s="346"/>
      <c r="AB18" s="346"/>
      <c r="AC18" s="346"/>
      <c r="AD18" s="346"/>
      <c r="AE18" s="346"/>
      <c r="AF18" s="346"/>
      <c r="AG18" s="346"/>
      <c r="AH18" s="346"/>
      <c r="AI18" s="389"/>
    </row>
    <row r="19" spans="1:51" x14ac:dyDescent="0.2">
      <c r="A19" s="13" t="e">
        <v>#REF!</v>
      </c>
      <c r="B19" s="144" t="s">
        <v>6</v>
      </c>
      <c r="C19" s="319">
        <v>59.11</v>
      </c>
      <c r="D19" s="338">
        <v>44.96</v>
      </c>
      <c r="E19" s="338">
        <v>72.400000000000006</v>
      </c>
      <c r="F19" s="338">
        <v>62.93</v>
      </c>
      <c r="G19" s="338">
        <v>72.400000000000006</v>
      </c>
      <c r="H19" s="338">
        <v>28.99</v>
      </c>
      <c r="I19" s="338">
        <v>34.619999999999997</v>
      </c>
      <c r="J19" s="338">
        <v>22.95</v>
      </c>
      <c r="K19" s="338">
        <v>35.76</v>
      </c>
      <c r="L19" s="338">
        <v>86.21</v>
      </c>
      <c r="M19" s="338">
        <v>86.21</v>
      </c>
      <c r="N19" s="338">
        <v>74.099999999999994</v>
      </c>
      <c r="O19" s="338">
        <v>74.099999999999994</v>
      </c>
      <c r="P19" s="338">
        <v>55.59</v>
      </c>
      <c r="Q19" s="338">
        <v>55.1</v>
      </c>
      <c r="R19" s="318">
        <v>46.18</v>
      </c>
      <c r="S19" s="346"/>
      <c r="T19" s="389"/>
      <c r="U19" s="389"/>
      <c r="V19" s="389"/>
      <c r="W19" s="389"/>
      <c r="X19" s="389"/>
      <c r="Y19" s="389"/>
      <c r="Z19" s="389"/>
      <c r="AA19" s="389"/>
      <c r="AB19" s="389"/>
      <c r="AC19" s="389"/>
      <c r="AD19" s="389"/>
      <c r="AE19" s="389"/>
      <c r="AF19" s="389"/>
      <c r="AG19" s="389"/>
      <c r="AH19" s="389"/>
      <c r="AI19" s="389"/>
    </row>
    <row r="20" spans="1:51" x14ac:dyDescent="0.2">
      <c r="A20" s="13" t="e">
        <v>#REF!</v>
      </c>
      <c r="B20" s="144" t="s">
        <v>7</v>
      </c>
      <c r="C20" s="320">
        <v>28.61</v>
      </c>
      <c r="D20" s="339">
        <v>28.61</v>
      </c>
      <c r="E20" s="339">
        <v>28.61</v>
      </c>
      <c r="F20" s="340">
        <v>0</v>
      </c>
      <c r="G20" s="339">
        <v>20.58</v>
      </c>
      <c r="H20" s="340">
        <v>0</v>
      </c>
      <c r="I20" s="340">
        <v>0</v>
      </c>
      <c r="J20" s="340">
        <v>0</v>
      </c>
      <c r="K20" s="340">
        <v>0</v>
      </c>
      <c r="L20" s="339">
        <v>58.27</v>
      </c>
      <c r="M20" s="339">
        <v>58.27</v>
      </c>
      <c r="N20" s="339">
        <v>27.6</v>
      </c>
      <c r="O20" s="339">
        <v>27.6</v>
      </c>
      <c r="P20" s="340">
        <v>0</v>
      </c>
      <c r="Q20" s="340">
        <v>0</v>
      </c>
      <c r="R20" s="321">
        <v>6.19</v>
      </c>
      <c r="S20" s="346"/>
      <c r="T20" s="389"/>
      <c r="U20" s="389"/>
      <c r="V20" s="389"/>
      <c r="W20" s="346"/>
      <c r="X20" s="389"/>
      <c r="Y20" s="346"/>
      <c r="Z20" s="346"/>
      <c r="AA20" s="346"/>
      <c r="AB20" s="346"/>
      <c r="AC20" s="389"/>
      <c r="AD20" s="389"/>
      <c r="AE20" s="389"/>
      <c r="AF20" s="389"/>
      <c r="AG20" s="346"/>
      <c r="AH20" s="346"/>
      <c r="AI20" s="389"/>
    </row>
    <row r="21" spans="1:51" x14ac:dyDescent="0.2">
      <c r="A21" s="13" t="e">
        <v>#REF!</v>
      </c>
      <c r="B21" s="172" t="s">
        <v>180</v>
      </c>
      <c r="C21" s="319">
        <v>5.03</v>
      </c>
      <c r="D21" s="338">
        <v>6.15</v>
      </c>
      <c r="E21" s="338">
        <v>6.73</v>
      </c>
      <c r="F21" s="338">
        <v>6.61</v>
      </c>
      <c r="G21" s="338">
        <v>6.2</v>
      </c>
      <c r="H21" s="338">
        <v>5.15</v>
      </c>
      <c r="I21" s="338">
        <v>0</v>
      </c>
      <c r="J21" s="338">
        <v>2.63</v>
      </c>
      <c r="K21" s="338">
        <v>0</v>
      </c>
      <c r="L21" s="338">
        <v>13.88</v>
      </c>
      <c r="M21" s="338">
        <v>13.88</v>
      </c>
      <c r="N21" s="338">
        <v>16.34</v>
      </c>
      <c r="O21" s="338">
        <v>16.34</v>
      </c>
      <c r="P21" s="338">
        <v>14</v>
      </c>
      <c r="Q21" s="338">
        <v>1.62</v>
      </c>
      <c r="R21" s="318">
        <v>0</v>
      </c>
      <c r="S21" s="346"/>
      <c r="T21" s="389"/>
      <c r="U21" s="389"/>
      <c r="V21" s="389"/>
      <c r="W21" s="389"/>
      <c r="X21" s="389"/>
      <c r="Y21" s="389"/>
      <c r="Z21" s="346"/>
      <c r="AA21" s="389"/>
      <c r="AB21" s="346"/>
      <c r="AC21" s="389"/>
      <c r="AD21" s="389"/>
      <c r="AE21" s="389"/>
      <c r="AF21" s="389"/>
      <c r="AG21" s="389"/>
      <c r="AH21" s="389"/>
      <c r="AI21" s="346"/>
    </row>
    <row r="22" spans="1:51" x14ac:dyDescent="0.2">
      <c r="A22" s="13" t="e">
        <v>#REF!</v>
      </c>
      <c r="B22" s="144" t="s">
        <v>8</v>
      </c>
      <c r="C22" s="322">
        <v>18.39</v>
      </c>
      <c r="D22" s="340">
        <v>19.45</v>
      </c>
      <c r="E22" s="340">
        <v>19.45</v>
      </c>
      <c r="F22" s="340">
        <v>18.38</v>
      </c>
      <c r="G22" s="340">
        <v>18.34</v>
      </c>
      <c r="H22" s="340">
        <v>19.260000000000002</v>
      </c>
      <c r="I22" s="340">
        <v>16.96</v>
      </c>
      <c r="J22" s="340">
        <v>19.04</v>
      </c>
      <c r="K22" s="340">
        <v>21.14</v>
      </c>
      <c r="L22" s="340">
        <v>15.92</v>
      </c>
      <c r="M22" s="340">
        <v>16.7</v>
      </c>
      <c r="N22" s="340">
        <v>14.96</v>
      </c>
      <c r="O22" s="340">
        <v>14.96</v>
      </c>
      <c r="P22" s="340">
        <v>15.86</v>
      </c>
      <c r="Q22" s="340">
        <v>16.68</v>
      </c>
      <c r="R22" s="321">
        <v>17.47</v>
      </c>
      <c r="S22" s="346"/>
      <c r="T22" s="389"/>
      <c r="U22" s="389"/>
      <c r="V22" s="389"/>
      <c r="W22" s="389"/>
      <c r="X22" s="389"/>
      <c r="Y22" s="389"/>
      <c r="Z22" s="389"/>
      <c r="AA22" s="389"/>
      <c r="AB22" s="389"/>
      <c r="AC22" s="389"/>
      <c r="AD22" s="389"/>
      <c r="AE22" s="389"/>
      <c r="AF22" s="389"/>
      <c r="AG22" s="389"/>
      <c r="AH22" s="389"/>
      <c r="AI22" s="389"/>
    </row>
    <row r="23" spans="1:51" x14ac:dyDescent="0.2">
      <c r="A23" s="13" t="e">
        <v>#REF!</v>
      </c>
      <c r="B23" s="144" t="s">
        <v>9</v>
      </c>
      <c r="C23" s="319">
        <v>8.32</v>
      </c>
      <c r="D23" s="338">
        <v>8.32</v>
      </c>
      <c r="E23" s="338">
        <v>8.32</v>
      </c>
      <c r="F23" s="338">
        <v>8.32</v>
      </c>
      <c r="G23" s="338">
        <v>8.32</v>
      </c>
      <c r="H23" s="338">
        <v>8.32</v>
      </c>
      <c r="I23" s="338">
        <v>8.32</v>
      </c>
      <c r="J23" s="338">
        <v>8.32</v>
      </c>
      <c r="K23" s="338">
        <v>9.81</v>
      </c>
      <c r="L23" s="338">
        <v>8.32</v>
      </c>
      <c r="M23" s="338">
        <v>8.32</v>
      </c>
      <c r="N23" s="338">
        <v>8.32</v>
      </c>
      <c r="O23" s="338">
        <v>8.32</v>
      </c>
      <c r="P23" s="338">
        <v>8.32</v>
      </c>
      <c r="Q23" s="338">
        <v>8.32</v>
      </c>
      <c r="R23" s="318">
        <v>8.32</v>
      </c>
      <c r="S23" s="346"/>
      <c r="T23" s="389"/>
      <c r="U23" s="389"/>
      <c r="V23" s="389"/>
      <c r="W23" s="389"/>
      <c r="X23" s="389"/>
      <c r="Y23" s="389"/>
      <c r="Z23" s="389"/>
      <c r="AA23" s="389"/>
      <c r="AB23" s="389"/>
      <c r="AC23" s="389"/>
      <c r="AD23" s="389"/>
      <c r="AE23" s="389"/>
      <c r="AF23" s="389"/>
      <c r="AG23" s="389"/>
      <c r="AH23" s="389"/>
      <c r="AI23" s="389"/>
    </row>
    <row r="24" spans="1:51" x14ac:dyDescent="0.2">
      <c r="A24" s="13" t="e">
        <v>#REF!</v>
      </c>
      <c r="B24" s="144" t="s">
        <v>83</v>
      </c>
      <c r="C24" s="320">
        <v>19</v>
      </c>
      <c r="D24" s="339">
        <v>19</v>
      </c>
      <c r="E24" s="339">
        <v>19</v>
      </c>
      <c r="F24" s="339">
        <v>19</v>
      </c>
      <c r="G24" s="339">
        <v>17.5</v>
      </c>
      <c r="H24" s="339">
        <v>17.5</v>
      </c>
      <c r="I24" s="339">
        <v>17.5</v>
      </c>
      <c r="J24" s="339">
        <v>17.5</v>
      </c>
      <c r="K24" s="339">
        <v>45.74</v>
      </c>
      <c r="L24" s="339">
        <v>18.5</v>
      </c>
      <c r="M24" s="339">
        <v>18.5</v>
      </c>
      <c r="N24" s="339">
        <v>17</v>
      </c>
      <c r="O24" s="339">
        <v>17</v>
      </c>
      <c r="P24" s="339">
        <v>19</v>
      </c>
      <c r="Q24" s="339">
        <v>17.5</v>
      </c>
      <c r="R24" s="321">
        <v>17.75</v>
      </c>
      <c r="S24" s="346"/>
      <c r="T24" s="389"/>
      <c r="U24" s="389"/>
      <c r="V24" s="389"/>
      <c r="W24" s="389"/>
      <c r="X24" s="389"/>
      <c r="Y24" s="389"/>
      <c r="Z24" s="389"/>
      <c r="AA24" s="389"/>
      <c r="AB24" s="389"/>
      <c r="AC24" s="389"/>
      <c r="AD24" s="389"/>
      <c r="AE24" s="389"/>
      <c r="AF24" s="389"/>
      <c r="AG24" s="389"/>
      <c r="AH24" s="389"/>
      <c r="AI24" s="389"/>
    </row>
    <row r="25" spans="1:51" x14ac:dyDescent="0.2">
      <c r="A25" s="13" t="e">
        <v>#REF!</v>
      </c>
      <c r="B25" s="144" t="s">
        <v>10</v>
      </c>
      <c r="C25" s="323">
        <v>4.68</v>
      </c>
      <c r="D25" s="324">
        <v>6.49</v>
      </c>
      <c r="E25" s="324">
        <v>4.8899999999999997</v>
      </c>
      <c r="F25" s="324">
        <v>9.92</v>
      </c>
      <c r="G25" s="324">
        <v>6.17</v>
      </c>
      <c r="H25" s="324">
        <v>6.17</v>
      </c>
      <c r="I25" s="324">
        <v>8.6999999999999993</v>
      </c>
      <c r="J25" s="324">
        <v>7.35</v>
      </c>
      <c r="K25" s="324">
        <v>11.93</v>
      </c>
      <c r="L25" s="324">
        <v>25.86</v>
      </c>
      <c r="M25" s="324">
        <v>16.100000000000001</v>
      </c>
      <c r="N25" s="324">
        <v>7</v>
      </c>
      <c r="O25" s="324">
        <v>7</v>
      </c>
      <c r="P25" s="324">
        <v>7.67</v>
      </c>
      <c r="Q25" s="324">
        <v>9.42</v>
      </c>
      <c r="R25" s="325">
        <v>16.829999999999998</v>
      </c>
      <c r="S25" s="346"/>
      <c r="T25" s="389"/>
      <c r="U25" s="389"/>
      <c r="V25" s="389"/>
      <c r="W25" s="389"/>
      <c r="X25" s="389"/>
      <c r="Y25" s="389"/>
      <c r="Z25" s="389"/>
      <c r="AA25" s="389"/>
      <c r="AB25" s="389"/>
      <c r="AC25" s="389"/>
      <c r="AD25" s="389"/>
      <c r="AE25" s="389"/>
      <c r="AF25" s="389"/>
      <c r="AG25" s="389"/>
      <c r="AH25" s="389"/>
      <c r="AI25" s="389"/>
    </row>
    <row r="26" spans="1:51" x14ac:dyDescent="0.2">
      <c r="A26" s="13" t="e">
        <v>#REF!</v>
      </c>
      <c r="B26" s="144" t="s">
        <v>84</v>
      </c>
      <c r="C26" s="320">
        <v>3.28</v>
      </c>
      <c r="D26" s="339">
        <v>3.28</v>
      </c>
      <c r="E26" s="339">
        <v>3.28</v>
      </c>
      <c r="F26" s="339">
        <v>3.28</v>
      </c>
      <c r="G26" s="339">
        <v>3.28</v>
      </c>
      <c r="H26" s="339">
        <v>3.28</v>
      </c>
      <c r="I26" s="339">
        <v>3.28</v>
      </c>
      <c r="J26" s="339">
        <v>3.28</v>
      </c>
      <c r="K26" s="339">
        <v>3.28</v>
      </c>
      <c r="L26" s="339">
        <v>3.28</v>
      </c>
      <c r="M26" s="339">
        <v>3.28</v>
      </c>
      <c r="N26" s="339">
        <v>3.28</v>
      </c>
      <c r="O26" s="339">
        <v>3.28</v>
      </c>
      <c r="P26" s="339">
        <v>3.28</v>
      </c>
      <c r="Q26" s="339">
        <v>3.28</v>
      </c>
      <c r="R26" s="342">
        <v>3.28</v>
      </c>
      <c r="S26" s="346"/>
      <c r="T26" s="389"/>
      <c r="U26" s="389"/>
      <c r="V26" s="389"/>
      <c r="W26" s="389"/>
      <c r="X26" s="389"/>
      <c r="Y26" s="389"/>
      <c r="Z26" s="389"/>
      <c r="AA26" s="389"/>
      <c r="AB26" s="389"/>
      <c r="AC26" s="389"/>
      <c r="AD26" s="389"/>
      <c r="AE26" s="389"/>
      <c r="AF26" s="389"/>
      <c r="AG26" s="389"/>
      <c r="AH26" s="389"/>
      <c r="AI26" s="389"/>
    </row>
    <row r="27" spans="1:51" x14ac:dyDescent="0.2">
      <c r="A27" s="13" t="e">
        <v>#REF!</v>
      </c>
      <c r="B27" s="144" t="s">
        <v>11</v>
      </c>
      <c r="C27" s="319">
        <v>5.22</v>
      </c>
      <c r="D27" s="338">
        <v>5.33</v>
      </c>
      <c r="E27" s="338">
        <v>6.17</v>
      </c>
      <c r="F27" s="338">
        <v>10.81</v>
      </c>
      <c r="G27" s="338">
        <v>5.3</v>
      </c>
      <c r="H27" s="338">
        <v>3.69</v>
      </c>
      <c r="I27" s="338">
        <v>11.42</v>
      </c>
      <c r="J27" s="338">
        <v>3.12</v>
      </c>
      <c r="K27" s="338">
        <v>6.96</v>
      </c>
      <c r="L27" s="338">
        <v>7.28</v>
      </c>
      <c r="M27" s="338">
        <v>6.38</v>
      </c>
      <c r="N27" s="338">
        <v>5.42</v>
      </c>
      <c r="O27" s="338">
        <v>5.41</v>
      </c>
      <c r="P27" s="338">
        <v>5.44</v>
      </c>
      <c r="Q27" s="338">
        <v>4.09</v>
      </c>
      <c r="R27" s="318">
        <v>6.16</v>
      </c>
      <c r="S27" s="346"/>
      <c r="T27" s="389"/>
      <c r="U27" s="389"/>
      <c r="V27" s="389"/>
      <c r="W27" s="389"/>
      <c r="X27" s="389"/>
      <c r="Y27" s="389"/>
      <c r="Z27" s="389"/>
      <c r="AA27" s="389"/>
      <c r="AB27" s="389"/>
      <c r="AC27" s="389"/>
      <c r="AD27" s="389"/>
      <c r="AE27" s="389"/>
      <c r="AF27" s="389"/>
      <c r="AG27" s="389"/>
      <c r="AH27" s="389"/>
      <c r="AI27" s="389"/>
    </row>
    <row r="28" spans="1:51" x14ac:dyDescent="0.2">
      <c r="A28" s="13" t="e">
        <v>#REF!</v>
      </c>
      <c r="B28" s="148" t="s">
        <v>131</v>
      </c>
      <c r="C28" s="180">
        <f t="shared" ref="C28:R28" si="1">SUM(C15:C27)</f>
        <v>214.18</v>
      </c>
      <c r="D28" s="176">
        <f t="shared" si="1"/>
        <v>218.64000000000001</v>
      </c>
      <c r="E28" s="176">
        <f t="shared" si="1"/>
        <v>253.15999999999994</v>
      </c>
      <c r="F28" s="176">
        <f t="shared" si="1"/>
        <v>203</v>
      </c>
      <c r="G28" s="176">
        <f t="shared" si="1"/>
        <v>217.35</v>
      </c>
      <c r="H28" s="176">
        <f t="shared" si="1"/>
        <v>151.4</v>
      </c>
      <c r="I28" s="176">
        <f t="shared" si="1"/>
        <v>214.51</v>
      </c>
      <c r="J28" s="176">
        <f t="shared" si="1"/>
        <v>127.88</v>
      </c>
      <c r="K28" s="176">
        <f t="shared" si="1"/>
        <v>285.40999999999997</v>
      </c>
      <c r="L28" s="176">
        <f t="shared" si="1"/>
        <v>298.32999999999993</v>
      </c>
      <c r="M28" s="176">
        <f t="shared" si="1"/>
        <v>261.41999999999996</v>
      </c>
      <c r="N28" s="176">
        <f t="shared" si="1"/>
        <v>222.05999999999997</v>
      </c>
      <c r="O28" s="176">
        <f t="shared" si="1"/>
        <v>221.82999999999998</v>
      </c>
      <c r="P28" s="176">
        <f t="shared" si="1"/>
        <v>222.88</v>
      </c>
      <c r="Q28" s="176">
        <f t="shared" si="1"/>
        <v>167.81</v>
      </c>
      <c r="R28" s="175">
        <f t="shared" si="1"/>
        <v>252.67000000000002</v>
      </c>
      <c r="S28" s="346"/>
      <c r="T28" s="389"/>
      <c r="U28" s="389"/>
      <c r="V28" s="389"/>
      <c r="W28" s="389"/>
      <c r="X28" s="389"/>
      <c r="Y28" s="389"/>
      <c r="Z28" s="389"/>
      <c r="AA28" s="389"/>
      <c r="AB28" s="389"/>
      <c r="AC28" s="389"/>
      <c r="AD28" s="389"/>
      <c r="AE28" s="389"/>
      <c r="AF28" s="389"/>
      <c r="AG28" s="389"/>
      <c r="AH28" s="389"/>
      <c r="AI28" s="389"/>
      <c r="AK28" s="389"/>
      <c r="AL28" s="389"/>
      <c r="AM28" s="389"/>
      <c r="AN28" s="389"/>
      <c r="AO28" s="389"/>
      <c r="AP28" s="389"/>
      <c r="AQ28" s="389"/>
      <c r="AR28" s="389"/>
      <c r="AS28" s="389"/>
      <c r="AT28" s="389"/>
      <c r="AU28" s="389"/>
      <c r="AV28" s="389"/>
      <c r="AW28" s="389"/>
      <c r="AX28" s="389"/>
      <c r="AY28" s="389"/>
    </row>
    <row r="29" spans="1:51" x14ac:dyDescent="0.2">
      <c r="A29" s="13" t="e">
        <v>#REF!</v>
      </c>
      <c r="B29" s="144"/>
      <c r="C29" s="155"/>
      <c r="D29" s="156"/>
      <c r="E29" s="156"/>
      <c r="F29" s="189"/>
      <c r="G29" s="156"/>
      <c r="H29" s="156"/>
      <c r="I29" s="189"/>
      <c r="J29" s="156"/>
      <c r="K29" s="189"/>
      <c r="L29" s="156"/>
      <c r="M29" s="156"/>
      <c r="N29" s="156"/>
      <c r="O29" s="156"/>
      <c r="P29" s="189"/>
      <c r="Q29" s="156"/>
      <c r="R29" s="157"/>
      <c r="S29" s="346"/>
      <c r="T29" s="346"/>
      <c r="U29" s="346"/>
      <c r="V29" s="346"/>
      <c r="W29" s="346"/>
      <c r="X29" s="346"/>
      <c r="Y29" s="346"/>
      <c r="Z29" s="346"/>
      <c r="AA29" s="346"/>
      <c r="AB29" s="346"/>
      <c r="AC29" s="346"/>
      <c r="AD29" s="346"/>
      <c r="AE29" s="346"/>
      <c r="AF29" s="346"/>
      <c r="AG29" s="346"/>
      <c r="AH29" s="346"/>
      <c r="AI29" s="346"/>
    </row>
    <row r="30" spans="1:51" x14ac:dyDescent="0.2">
      <c r="A30" s="13" t="e">
        <v>#REF!</v>
      </c>
      <c r="B30" s="148" t="s">
        <v>12</v>
      </c>
      <c r="C30" s="155"/>
      <c r="D30" s="156"/>
      <c r="E30" s="156"/>
      <c r="F30" s="189"/>
      <c r="G30" s="156"/>
      <c r="H30" s="156"/>
      <c r="I30" s="189"/>
      <c r="J30" s="156"/>
      <c r="K30" s="189"/>
      <c r="L30" s="156"/>
      <c r="M30" s="156"/>
      <c r="N30" s="156"/>
      <c r="O30" s="156"/>
      <c r="P30" s="189"/>
      <c r="Q30" s="156"/>
      <c r="R30" s="157"/>
      <c r="S30" s="346"/>
      <c r="T30" s="346"/>
      <c r="U30" s="346"/>
      <c r="V30" s="346"/>
      <c r="W30" s="346"/>
      <c r="X30" s="346"/>
      <c r="Y30" s="346"/>
      <c r="Z30" s="346"/>
      <c r="AA30" s="346"/>
      <c r="AB30" s="346"/>
      <c r="AC30" s="346"/>
      <c r="AD30" s="346"/>
      <c r="AE30" s="346"/>
      <c r="AF30" s="346"/>
      <c r="AG30" s="346"/>
      <c r="AH30" s="346"/>
      <c r="AI30" s="346"/>
    </row>
    <row r="31" spans="1:51" x14ac:dyDescent="0.2">
      <c r="A31" s="13" t="e">
        <v>#REF!</v>
      </c>
      <c r="B31" s="144" t="s">
        <v>13</v>
      </c>
      <c r="C31" s="326">
        <v>0.46</v>
      </c>
      <c r="D31" s="362">
        <v>0.46</v>
      </c>
      <c r="E31" s="362">
        <v>0.46</v>
      </c>
      <c r="F31" s="362">
        <v>0.46</v>
      </c>
      <c r="G31" s="362">
        <v>0.46</v>
      </c>
      <c r="H31" s="362">
        <v>0.46</v>
      </c>
      <c r="I31" s="362">
        <v>0.46</v>
      </c>
      <c r="J31" s="362">
        <v>0.46</v>
      </c>
      <c r="K31" s="362">
        <v>0.46</v>
      </c>
      <c r="L31" s="362">
        <v>0.46</v>
      </c>
      <c r="M31" s="362">
        <v>0.46</v>
      </c>
      <c r="N31" s="362">
        <v>0.46</v>
      </c>
      <c r="O31" s="362">
        <v>0.46</v>
      </c>
      <c r="P31" s="362">
        <v>0.46</v>
      </c>
      <c r="Q31" s="362">
        <v>0.46</v>
      </c>
      <c r="R31" s="353">
        <v>0.46</v>
      </c>
      <c r="S31" s="346"/>
      <c r="T31" s="389"/>
      <c r="U31" s="389"/>
      <c r="V31" s="389"/>
      <c r="W31" s="389"/>
      <c r="X31" s="389"/>
      <c r="Y31" s="389"/>
      <c r="Z31" s="389"/>
      <c r="AA31" s="389"/>
      <c r="AB31" s="389"/>
      <c r="AC31" s="389"/>
      <c r="AD31" s="389"/>
      <c r="AE31" s="389"/>
      <c r="AF31" s="389"/>
      <c r="AG31" s="389"/>
      <c r="AH31" s="389"/>
      <c r="AI31" s="389"/>
    </row>
    <row r="32" spans="1:51" x14ac:dyDescent="0.2">
      <c r="A32" s="13" t="e">
        <v>#REF!</v>
      </c>
      <c r="B32" s="144" t="s">
        <v>14</v>
      </c>
      <c r="C32" s="329">
        <v>3.76</v>
      </c>
      <c r="D32" s="364">
        <v>3.76</v>
      </c>
      <c r="E32" s="364">
        <v>3.76</v>
      </c>
      <c r="F32" s="364">
        <v>3.76</v>
      </c>
      <c r="G32" s="364">
        <v>3.76</v>
      </c>
      <c r="H32" s="364">
        <v>3.76</v>
      </c>
      <c r="I32" s="364">
        <v>3.76</v>
      </c>
      <c r="J32" s="364">
        <v>3.76</v>
      </c>
      <c r="K32" s="364">
        <v>3.76</v>
      </c>
      <c r="L32" s="364">
        <v>3.76</v>
      </c>
      <c r="M32" s="364">
        <v>3.76</v>
      </c>
      <c r="N32" s="364">
        <v>3.76</v>
      </c>
      <c r="O32" s="364">
        <v>3.76</v>
      </c>
      <c r="P32" s="364">
        <v>3.76</v>
      </c>
      <c r="Q32" s="364">
        <v>3.76</v>
      </c>
      <c r="R32" s="360">
        <v>3.76</v>
      </c>
      <c r="S32" s="346"/>
      <c r="T32" s="389"/>
      <c r="U32" s="389"/>
      <c r="V32" s="389"/>
      <c r="W32" s="389"/>
      <c r="X32" s="389"/>
      <c r="Y32" s="389"/>
      <c r="Z32" s="389"/>
      <c r="AA32" s="389"/>
      <c r="AB32" s="389"/>
      <c r="AC32" s="389"/>
      <c r="AD32" s="389"/>
      <c r="AE32" s="389"/>
      <c r="AF32" s="389"/>
      <c r="AG32" s="389"/>
      <c r="AH32" s="389"/>
      <c r="AI32" s="389"/>
    </row>
    <row r="33" spans="1:51" x14ac:dyDescent="0.2">
      <c r="A33" s="13" t="e">
        <v>#REF!</v>
      </c>
      <c r="B33" s="144" t="s">
        <v>132</v>
      </c>
      <c r="C33" s="330">
        <v>1.88</v>
      </c>
      <c r="D33" s="327">
        <v>1.88</v>
      </c>
      <c r="E33" s="327">
        <v>1.88</v>
      </c>
      <c r="F33" s="327">
        <v>1.88</v>
      </c>
      <c r="G33" s="327">
        <v>1.88</v>
      </c>
      <c r="H33" s="327">
        <v>1.88</v>
      </c>
      <c r="I33" s="327">
        <v>1.88</v>
      </c>
      <c r="J33" s="327">
        <v>1.88</v>
      </c>
      <c r="K33" s="327">
        <v>1.88</v>
      </c>
      <c r="L33" s="327">
        <v>1.88</v>
      </c>
      <c r="M33" s="327">
        <v>1.88</v>
      </c>
      <c r="N33" s="327">
        <v>1.88</v>
      </c>
      <c r="O33" s="327">
        <v>1.88</v>
      </c>
      <c r="P33" s="327">
        <v>1.88</v>
      </c>
      <c r="Q33" s="327">
        <v>1.88</v>
      </c>
      <c r="R33" s="354">
        <v>1.88</v>
      </c>
      <c r="S33" s="346"/>
      <c r="T33" s="389"/>
      <c r="U33" s="389"/>
      <c r="V33" s="389"/>
      <c r="W33" s="389"/>
      <c r="X33" s="389"/>
      <c r="Y33" s="389"/>
      <c r="Z33" s="389"/>
      <c r="AA33" s="389"/>
      <c r="AB33" s="389"/>
      <c r="AC33" s="389"/>
      <c r="AD33" s="389"/>
      <c r="AE33" s="389"/>
      <c r="AF33" s="389"/>
      <c r="AG33" s="389"/>
      <c r="AH33" s="389"/>
      <c r="AI33" s="389"/>
    </row>
    <row r="34" spans="1:51" x14ac:dyDescent="0.2">
      <c r="A34" s="13" t="e">
        <v>#REF!</v>
      </c>
      <c r="B34" s="144" t="s">
        <v>15</v>
      </c>
      <c r="C34" s="328">
        <v>34.4</v>
      </c>
      <c r="D34" s="363">
        <v>34.4</v>
      </c>
      <c r="E34" s="363">
        <v>34.4</v>
      </c>
      <c r="F34" s="363">
        <v>34.4</v>
      </c>
      <c r="G34" s="363">
        <v>34.4</v>
      </c>
      <c r="H34" s="363">
        <v>34.4</v>
      </c>
      <c r="I34" s="363">
        <v>34.4</v>
      </c>
      <c r="J34" s="363">
        <v>34.4</v>
      </c>
      <c r="K34" s="363">
        <v>40.590000000000003</v>
      </c>
      <c r="L34" s="363">
        <v>34.4</v>
      </c>
      <c r="M34" s="363">
        <v>34.4</v>
      </c>
      <c r="N34" s="363">
        <v>34.4</v>
      </c>
      <c r="O34" s="363">
        <v>34.4</v>
      </c>
      <c r="P34" s="363">
        <v>34.4</v>
      </c>
      <c r="Q34" s="363">
        <v>34.4</v>
      </c>
      <c r="R34" s="359">
        <v>34.4</v>
      </c>
      <c r="S34" s="346"/>
      <c r="T34" s="389"/>
      <c r="U34" s="389"/>
      <c r="V34" s="389"/>
      <c r="W34" s="389"/>
      <c r="X34" s="389"/>
      <c r="Y34" s="389"/>
      <c r="Z34" s="389"/>
      <c r="AA34" s="389"/>
      <c r="AB34" s="389"/>
      <c r="AC34" s="389"/>
      <c r="AD34" s="389"/>
      <c r="AE34" s="389"/>
      <c r="AF34" s="389"/>
      <c r="AG34" s="389"/>
      <c r="AH34" s="389"/>
      <c r="AI34" s="389"/>
    </row>
    <row r="35" spans="1:51" x14ac:dyDescent="0.2">
      <c r="A35" s="13" t="e">
        <v>#REF!</v>
      </c>
      <c r="B35" s="144" t="s">
        <v>16</v>
      </c>
      <c r="C35" s="326">
        <v>1.05</v>
      </c>
      <c r="D35" s="362">
        <v>1.05</v>
      </c>
      <c r="E35" s="362">
        <v>1.05</v>
      </c>
      <c r="F35" s="362">
        <v>1.05</v>
      </c>
      <c r="G35" s="362">
        <v>1.05</v>
      </c>
      <c r="H35" s="362">
        <v>1.05</v>
      </c>
      <c r="I35" s="362">
        <v>1.05</v>
      </c>
      <c r="J35" s="362">
        <v>1.05</v>
      </c>
      <c r="K35" s="362">
        <v>1.05</v>
      </c>
      <c r="L35" s="362">
        <v>1.05</v>
      </c>
      <c r="M35" s="362">
        <v>1.05</v>
      </c>
      <c r="N35" s="362">
        <v>1.05</v>
      </c>
      <c r="O35" s="362">
        <v>1.05</v>
      </c>
      <c r="P35" s="362">
        <v>1.05</v>
      </c>
      <c r="Q35" s="362">
        <v>1.05</v>
      </c>
      <c r="R35" s="353">
        <v>1.05</v>
      </c>
      <c r="S35" s="346"/>
      <c r="T35" s="389"/>
      <c r="U35" s="389"/>
      <c r="V35" s="389"/>
      <c r="W35" s="389"/>
      <c r="X35" s="389"/>
      <c r="Y35" s="389"/>
      <c r="Z35" s="389"/>
      <c r="AA35" s="389"/>
      <c r="AB35" s="389"/>
      <c r="AC35" s="389"/>
      <c r="AD35" s="389"/>
      <c r="AE35" s="389"/>
      <c r="AF35" s="389"/>
      <c r="AG35" s="389"/>
      <c r="AH35" s="389"/>
      <c r="AI35" s="389"/>
    </row>
    <row r="36" spans="1:51" x14ac:dyDescent="0.2">
      <c r="A36" s="13" t="e">
        <v>#REF!</v>
      </c>
      <c r="B36" s="144" t="s">
        <v>17</v>
      </c>
      <c r="C36" s="328">
        <v>24.11</v>
      </c>
      <c r="D36" s="363">
        <v>24.11</v>
      </c>
      <c r="E36" s="363">
        <v>24.11</v>
      </c>
      <c r="F36" s="363">
        <v>24.11</v>
      </c>
      <c r="G36" s="363">
        <v>24.11</v>
      </c>
      <c r="H36" s="363">
        <v>24.11</v>
      </c>
      <c r="I36" s="363">
        <v>24.11</v>
      </c>
      <c r="J36" s="363">
        <v>24.11</v>
      </c>
      <c r="K36" s="363">
        <v>28.45</v>
      </c>
      <c r="L36" s="363">
        <v>24.11</v>
      </c>
      <c r="M36" s="363">
        <v>24.11</v>
      </c>
      <c r="N36" s="363">
        <v>24.11</v>
      </c>
      <c r="O36" s="363">
        <v>24.11</v>
      </c>
      <c r="P36" s="363">
        <v>24.11</v>
      </c>
      <c r="Q36" s="363">
        <v>24.11</v>
      </c>
      <c r="R36" s="359">
        <v>24.11</v>
      </c>
      <c r="S36" s="346"/>
      <c r="T36" s="389"/>
      <c r="U36" s="389"/>
      <c r="V36" s="389"/>
      <c r="W36" s="389"/>
      <c r="X36" s="389"/>
      <c r="Y36" s="389"/>
      <c r="Z36" s="389"/>
      <c r="AA36" s="389"/>
      <c r="AB36" s="389"/>
      <c r="AC36" s="389"/>
      <c r="AD36" s="389"/>
      <c r="AE36" s="389"/>
      <c r="AF36" s="389"/>
      <c r="AG36" s="389"/>
      <c r="AH36" s="389"/>
      <c r="AI36" s="389"/>
    </row>
    <row r="37" spans="1:51" x14ac:dyDescent="0.2">
      <c r="A37" s="13" t="e">
        <v>#REF!</v>
      </c>
      <c r="B37" s="144" t="s">
        <v>18</v>
      </c>
      <c r="C37" s="326">
        <v>0.64</v>
      </c>
      <c r="D37" s="362">
        <v>0.64</v>
      </c>
      <c r="E37" s="362">
        <v>0.64</v>
      </c>
      <c r="F37" s="362">
        <v>0.64</v>
      </c>
      <c r="G37" s="362">
        <v>0.64</v>
      </c>
      <c r="H37" s="362">
        <v>0.64</v>
      </c>
      <c r="I37" s="362">
        <v>0.64</v>
      </c>
      <c r="J37" s="362">
        <v>0.64</v>
      </c>
      <c r="K37" s="362">
        <v>0.64</v>
      </c>
      <c r="L37" s="362">
        <v>0.64</v>
      </c>
      <c r="M37" s="362">
        <v>0.64</v>
      </c>
      <c r="N37" s="362">
        <v>0.64</v>
      </c>
      <c r="O37" s="362">
        <v>0.64</v>
      </c>
      <c r="P37" s="362">
        <v>0.64</v>
      </c>
      <c r="Q37" s="362">
        <v>0.64</v>
      </c>
      <c r="R37" s="353">
        <v>0.64</v>
      </c>
      <c r="S37" s="346"/>
      <c r="T37" s="389"/>
      <c r="U37" s="389"/>
      <c r="V37" s="389"/>
      <c r="W37" s="389"/>
      <c r="X37" s="389"/>
      <c r="Y37" s="389"/>
      <c r="Z37" s="389"/>
      <c r="AA37" s="389"/>
      <c r="AB37" s="389"/>
      <c r="AC37" s="389"/>
      <c r="AD37" s="389"/>
      <c r="AE37" s="389"/>
      <c r="AF37" s="389"/>
      <c r="AG37" s="389"/>
      <c r="AH37" s="389"/>
      <c r="AI37" s="389"/>
    </row>
    <row r="38" spans="1:51" x14ac:dyDescent="0.2">
      <c r="A38" s="13" t="e">
        <v>#REF!</v>
      </c>
      <c r="B38" s="144" t="s">
        <v>19</v>
      </c>
      <c r="C38" s="329">
        <v>37.18</v>
      </c>
      <c r="D38" s="364">
        <v>37.18</v>
      </c>
      <c r="E38" s="364">
        <v>37.18</v>
      </c>
      <c r="F38" s="364">
        <v>37.18</v>
      </c>
      <c r="G38" s="364">
        <v>37.18</v>
      </c>
      <c r="H38" s="364">
        <v>37.18</v>
      </c>
      <c r="I38" s="364">
        <v>37.18</v>
      </c>
      <c r="J38" s="364">
        <v>37.18</v>
      </c>
      <c r="K38" s="364">
        <v>37.18</v>
      </c>
      <c r="L38" s="364">
        <v>37.18</v>
      </c>
      <c r="M38" s="364">
        <v>37.18</v>
      </c>
      <c r="N38" s="364">
        <v>37.18</v>
      </c>
      <c r="O38" s="364">
        <v>37.18</v>
      </c>
      <c r="P38" s="364">
        <v>37.18</v>
      </c>
      <c r="Q38" s="364">
        <v>37.18</v>
      </c>
      <c r="R38" s="360">
        <v>37.18</v>
      </c>
      <c r="S38" s="346"/>
      <c r="T38" s="389"/>
      <c r="U38" s="389"/>
      <c r="V38" s="389"/>
      <c r="W38" s="389"/>
      <c r="X38" s="389"/>
      <c r="Y38" s="389"/>
      <c r="Z38" s="389"/>
      <c r="AA38" s="389"/>
      <c r="AB38" s="389"/>
      <c r="AC38" s="389"/>
      <c r="AD38" s="389"/>
      <c r="AE38" s="389"/>
      <c r="AF38" s="389"/>
      <c r="AG38" s="389"/>
      <c r="AH38" s="389"/>
      <c r="AI38" s="389"/>
    </row>
    <row r="39" spans="1:51" x14ac:dyDescent="0.2">
      <c r="A39" s="13" t="e">
        <v>#REF!</v>
      </c>
      <c r="B39" s="148" t="s">
        <v>20</v>
      </c>
      <c r="C39" s="180">
        <f t="shared" ref="C39:R39" si="2">SUM(C31:C38)</f>
        <v>103.47999999999999</v>
      </c>
      <c r="D39" s="176">
        <f t="shared" si="2"/>
        <v>103.47999999999999</v>
      </c>
      <c r="E39" s="176">
        <f t="shared" si="2"/>
        <v>103.47999999999999</v>
      </c>
      <c r="F39" s="176">
        <f t="shared" ref="F39" si="3">SUM(F31:F38)</f>
        <v>103.47999999999999</v>
      </c>
      <c r="G39" s="176">
        <f t="shared" si="2"/>
        <v>103.47999999999999</v>
      </c>
      <c r="H39" s="176">
        <f t="shared" si="2"/>
        <v>103.47999999999999</v>
      </c>
      <c r="I39" s="176">
        <f t="shared" ref="I39:J39" si="4">SUM(I31:I38)</f>
        <v>103.47999999999999</v>
      </c>
      <c r="J39" s="176">
        <f t="shared" si="4"/>
        <v>103.47999999999999</v>
      </c>
      <c r="K39" s="176">
        <f t="shared" ref="K39" si="5">SUM(K31:K38)</f>
        <v>114.00999999999999</v>
      </c>
      <c r="L39" s="176">
        <f t="shared" si="2"/>
        <v>103.47999999999999</v>
      </c>
      <c r="M39" s="176">
        <f t="shared" si="2"/>
        <v>103.47999999999999</v>
      </c>
      <c r="N39" s="176">
        <f t="shared" si="2"/>
        <v>103.47999999999999</v>
      </c>
      <c r="O39" s="176">
        <f t="shared" si="2"/>
        <v>103.47999999999999</v>
      </c>
      <c r="P39" s="176">
        <f t="shared" ref="P39" si="6">SUM(P31:P38)</f>
        <v>103.47999999999999</v>
      </c>
      <c r="Q39" s="176">
        <f t="shared" si="2"/>
        <v>103.47999999999999</v>
      </c>
      <c r="R39" s="175">
        <f t="shared" si="2"/>
        <v>103.47999999999999</v>
      </c>
      <c r="S39" s="346"/>
      <c r="T39" s="389"/>
      <c r="U39" s="389"/>
      <c r="V39" s="389"/>
      <c r="W39" s="389"/>
      <c r="X39" s="389"/>
      <c r="Y39" s="389"/>
      <c r="Z39" s="389"/>
      <c r="AA39" s="389"/>
      <c r="AB39" s="389"/>
      <c r="AC39" s="389"/>
      <c r="AD39" s="389"/>
      <c r="AE39" s="389"/>
      <c r="AF39" s="389"/>
      <c r="AG39" s="389"/>
      <c r="AH39" s="389"/>
      <c r="AI39" s="389"/>
      <c r="AK39" s="389"/>
      <c r="AL39" s="389"/>
      <c r="AM39" s="389"/>
      <c r="AN39" s="389"/>
      <c r="AO39" s="389"/>
      <c r="AP39" s="389"/>
      <c r="AQ39" s="389"/>
      <c r="AR39" s="389"/>
      <c r="AS39" s="389"/>
      <c r="AT39" s="389"/>
      <c r="AU39" s="389"/>
      <c r="AV39" s="389"/>
      <c r="AW39" s="389"/>
      <c r="AX39" s="389"/>
      <c r="AY39" s="389"/>
    </row>
    <row r="40" spans="1:51" x14ac:dyDescent="0.2">
      <c r="A40" s="13" t="e">
        <v>#REF!</v>
      </c>
      <c r="B40" s="164" t="s">
        <v>222</v>
      </c>
      <c r="C40" s="150"/>
      <c r="D40" s="151"/>
      <c r="E40" s="151"/>
      <c r="F40" s="151"/>
      <c r="G40" s="151"/>
      <c r="H40" s="151"/>
      <c r="I40" s="151"/>
      <c r="J40" s="151"/>
      <c r="K40" s="151"/>
      <c r="L40" s="151"/>
      <c r="M40" s="151"/>
      <c r="N40" s="151"/>
      <c r="O40" s="151"/>
      <c r="P40" s="151"/>
      <c r="Q40" s="151"/>
      <c r="R40" s="162"/>
      <c r="S40" s="346"/>
      <c r="T40" s="346"/>
      <c r="U40" s="346"/>
      <c r="V40" s="346"/>
      <c r="W40" s="346"/>
      <c r="X40" s="346"/>
      <c r="Y40" s="346"/>
      <c r="Z40" s="346"/>
      <c r="AA40" s="346"/>
      <c r="AB40" s="346"/>
      <c r="AC40" s="346"/>
      <c r="AD40" s="346"/>
      <c r="AE40" s="346"/>
      <c r="AF40" s="346"/>
      <c r="AG40" s="346"/>
      <c r="AH40" s="346"/>
      <c r="AI40" s="346"/>
      <c r="AK40" s="389"/>
      <c r="AL40" s="389"/>
      <c r="AM40" s="389"/>
      <c r="AN40" s="389"/>
      <c r="AO40" s="389"/>
      <c r="AP40" s="389"/>
      <c r="AQ40" s="389"/>
      <c r="AR40" s="389"/>
      <c r="AS40" s="389"/>
      <c r="AT40" s="389"/>
      <c r="AU40" s="389"/>
      <c r="AV40" s="389"/>
      <c r="AW40" s="389"/>
      <c r="AX40" s="389"/>
      <c r="AY40" s="389"/>
    </row>
    <row r="41" spans="1:51" x14ac:dyDescent="0.2">
      <c r="A41" s="13" t="e">
        <v>#REF!</v>
      </c>
      <c r="B41" s="148" t="s">
        <v>133</v>
      </c>
      <c r="C41" s="180">
        <f t="shared" ref="C41:R41" si="7">C28+C39+C40</f>
        <v>317.65999999999997</v>
      </c>
      <c r="D41" s="176">
        <f t="shared" si="7"/>
        <v>322.12</v>
      </c>
      <c r="E41" s="176">
        <f t="shared" si="7"/>
        <v>356.63999999999993</v>
      </c>
      <c r="F41" s="176">
        <f t="shared" si="7"/>
        <v>306.48</v>
      </c>
      <c r="G41" s="176">
        <f t="shared" si="7"/>
        <v>320.83</v>
      </c>
      <c r="H41" s="176">
        <f t="shared" si="7"/>
        <v>254.88</v>
      </c>
      <c r="I41" s="176">
        <f t="shared" si="7"/>
        <v>317.99</v>
      </c>
      <c r="J41" s="176">
        <f t="shared" si="7"/>
        <v>231.35999999999999</v>
      </c>
      <c r="K41" s="176">
        <f t="shared" si="7"/>
        <v>399.41999999999996</v>
      </c>
      <c r="L41" s="176">
        <f t="shared" si="7"/>
        <v>401.80999999999995</v>
      </c>
      <c r="M41" s="176">
        <f t="shared" si="7"/>
        <v>364.9</v>
      </c>
      <c r="N41" s="176">
        <f t="shared" si="7"/>
        <v>325.53999999999996</v>
      </c>
      <c r="O41" s="176">
        <f t="shared" si="7"/>
        <v>325.30999999999995</v>
      </c>
      <c r="P41" s="176">
        <f t="shared" si="7"/>
        <v>326.36</v>
      </c>
      <c r="Q41" s="176">
        <f t="shared" si="7"/>
        <v>271.28999999999996</v>
      </c>
      <c r="R41" s="175">
        <f t="shared" si="7"/>
        <v>356.15</v>
      </c>
      <c r="S41" s="346"/>
      <c r="T41" s="389"/>
      <c r="U41" s="389"/>
      <c r="V41" s="389"/>
      <c r="W41" s="389"/>
      <c r="X41" s="389"/>
      <c r="Y41" s="389"/>
      <c r="Z41" s="389"/>
      <c r="AA41" s="389"/>
      <c r="AB41" s="389"/>
      <c r="AC41" s="389"/>
      <c r="AD41" s="389"/>
      <c r="AE41" s="389"/>
      <c r="AF41" s="389"/>
      <c r="AG41" s="389"/>
      <c r="AH41" s="389"/>
      <c r="AI41" s="389"/>
      <c r="AK41" s="389"/>
      <c r="AL41" s="389"/>
      <c r="AM41" s="389"/>
      <c r="AN41" s="389"/>
      <c r="AO41" s="389"/>
      <c r="AP41" s="389"/>
      <c r="AQ41" s="389"/>
      <c r="AR41" s="389"/>
      <c r="AS41" s="389"/>
      <c r="AT41" s="389"/>
      <c r="AU41" s="389"/>
      <c r="AV41" s="389"/>
      <c r="AW41" s="389"/>
      <c r="AX41" s="389"/>
      <c r="AY41" s="389"/>
    </row>
    <row r="42" spans="1:51" s="346" customFormat="1" x14ac:dyDescent="0.2">
      <c r="A42" s="68"/>
      <c r="B42" s="148"/>
      <c r="C42" s="163"/>
      <c r="D42" s="235"/>
      <c r="E42" s="235"/>
      <c r="F42" s="235"/>
      <c r="G42" s="235"/>
      <c r="H42" s="235"/>
      <c r="I42" s="235"/>
      <c r="J42" s="235"/>
      <c r="K42" s="235"/>
      <c r="L42" s="235"/>
      <c r="M42" s="235"/>
      <c r="N42" s="235"/>
      <c r="O42" s="235"/>
      <c r="P42" s="235"/>
      <c r="Q42" s="235"/>
      <c r="R42" s="236"/>
      <c r="AK42" s="389"/>
      <c r="AL42" s="389"/>
      <c r="AM42" s="389"/>
      <c r="AN42" s="389"/>
      <c r="AO42" s="389"/>
      <c r="AP42" s="389"/>
      <c r="AQ42" s="389"/>
      <c r="AR42" s="389"/>
      <c r="AS42" s="389"/>
      <c r="AT42" s="389"/>
      <c r="AU42" s="389"/>
      <c r="AV42" s="389"/>
      <c r="AW42" s="389"/>
      <c r="AX42" s="389"/>
      <c r="AY42" s="389"/>
    </row>
    <row r="43" spans="1:51" x14ac:dyDescent="0.2">
      <c r="A43" s="13" t="e">
        <v>#REF!</v>
      </c>
      <c r="B43" s="148" t="s">
        <v>21</v>
      </c>
      <c r="C43" s="188"/>
      <c r="D43" s="156"/>
      <c r="E43" s="156"/>
      <c r="F43" s="189"/>
      <c r="G43" s="156"/>
      <c r="H43" s="156"/>
      <c r="I43" s="189"/>
      <c r="J43" s="189"/>
      <c r="K43" s="189"/>
      <c r="L43" s="156"/>
      <c r="M43" s="156"/>
      <c r="N43" s="156"/>
      <c r="O43" s="156"/>
      <c r="P43" s="189"/>
      <c r="Q43" s="156"/>
      <c r="R43" s="190"/>
      <c r="S43" s="346"/>
      <c r="T43" s="346"/>
      <c r="U43" s="346"/>
      <c r="V43" s="346"/>
      <c r="W43" s="346"/>
      <c r="X43" s="346"/>
      <c r="Y43" s="346"/>
      <c r="Z43" s="346"/>
      <c r="AA43" s="346"/>
      <c r="AB43" s="346"/>
      <c r="AC43" s="346"/>
      <c r="AD43" s="346"/>
      <c r="AE43" s="346"/>
      <c r="AF43" s="346"/>
      <c r="AG43" s="346"/>
      <c r="AH43" s="346"/>
      <c r="AI43" s="346"/>
      <c r="AK43" s="389"/>
      <c r="AL43" s="389"/>
      <c r="AM43" s="389"/>
      <c r="AN43" s="389"/>
      <c r="AO43" s="389"/>
      <c r="AP43" s="389"/>
      <c r="AQ43" s="389"/>
      <c r="AR43" s="389"/>
      <c r="AS43" s="389"/>
      <c r="AT43" s="389"/>
      <c r="AU43" s="389"/>
      <c r="AV43" s="389"/>
      <c r="AW43" s="389"/>
      <c r="AX43" s="389"/>
      <c r="AY43" s="389"/>
    </row>
    <row r="44" spans="1:51" x14ac:dyDescent="0.2">
      <c r="A44" s="13" t="e">
        <v>#REF!</v>
      </c>
      <c r="B44" s="349" t="s">
        <v>205</v>
      </c>
      <c r="C44" s="192">
        <f t="shared" ref="C44:R44" si="8">C11-C28</f>
        <v>82.19</v>
      </c>
      <c r="D44" s="192">
        <f t="shared" si="8"/>
        <v>143.97999999999999</v>
      </c>
      <c r="E44" s="192">
        <f t="shared" si="8"/>
        <v>24.230000000000047</v>
      </c>
      <c r="F44" s="192">
        <f t="shared" si="8"/>
        <v>63.680000000000007</v>
      </c>
      <c r="G44" s="192">
        <f t="shared" si="8"/>
        <v>48.47</v>
      </c>
      <c r="H44" s="192">
        <f t="shared" si="8"/>
        <v>105.37999999999997</v>
      </c>
      <c r="I44" s="192">
        <f t="shared" si="8"/>
        <v>36.47</v>
      </c>
      <c r="J44" s="192">
        <f t="shared" si="8"/>
        <v>64.039999999999992</v>
      </c>
      <c r="K44" s="192">
        <f t="shared" si="8"/>
        <v>121.84000000000003</v>
      </c>
      <c r="L44" s="192">
        <f t="shared" si="8"/>
        <v>226.57000000000005</v>
      </c>
      <c r="M44" s="192">
        <f t="shared" si="8"/>
        <v>85.28000000000003</v>
      </c>
      <c r="N44" s="192">
        <f t="shared" si="8"/>
        <v>78.240000000000038</v>
      </c>
      <c r="O44" s="192">
        <f t="shared" si="8"/>
        <v>121.37</v>
      </c>
      <c r="P44" s="192">
        <f t="shared" si="8"/>
        <v>133</v>
      </c>
      <c r="Q44" s="192">
        <f t="shared" si="8"/>
        <v>197.19</v>
      </c>
      <c r="R44" s="191">
        <f t="shared" si="8"/>
        <v>261.94</v>
      </c>
      <c r="S44" s="346"/>
      <c r="T44" s="389"/>
      <c r="U44" s="389"/>
      <c r="V44" s="389"/>
      <c r="W44" s="389"/>
      <c r="X44" s="389"/>
      <c r="Y44" s="389"/>
      <c r="Z44" s="389"/>
      <c r="AA44" s="389"/>
      <c r="AB44" s="389"/>
      <c r="AC44" s="389"/>
      <c r="AD44" s="389"/>
      <c r="AE44" s="389"/>
      <c r="AF44" s="389"/>
      <c r="AG44" s="389"/>
      <c r="AH44" s="389"/>
      <c r="AI44" s="389"/>
      <c r="AK44" s="389"/>
      <c r="AL44" s="389"/>
      <c r="AM44" s="389"/>
      <c r="AN44" s="389"/>
      <c r="AO44" s="389"/>
      <c r="AP44" s="389"/>
      <c r="AQ44" s="389"/>
      <c r="AR44" s="389"/>
      <c r="AS44" s="389"/>
      <c r="AT44" s="389"/>
      <c r="AU44" s="389"/>
      <c r="AV44" s="389"/>
      <c r="AW44" s="389"/>
      <c r="AX44" s="389"/>
      <c r="AY44" s="389"/>
    </row>
    <row r="45" spans="1:51" x14ac:dyDescent="0.2">
      <c r="A45" s="13" t="e">
        <v>#REF!</v>
      </c>
      <c r="B45" s="368" t="s">
        <v>234</v>
      </c>
      <c r="C45" s="192">
        <f t="shared" ref="C45:R45" si="9">C11-C41</f>
        <v>-21.289999999999964</v>
      </c>
      <c r="D45" s="192">
        <f t="shared" si="9"/>
        <v>40.5</v>
      </c>
      <c r="E45" s="192">
        <f t="shared" si="9"/>
        <v>-79.249999999999943</v>
      </c>
      <c r="F45" s="192">
        <f t="shared" si="9"/>
        <v>-39.800000000000011</v>
      </c>
      <c r="G45" s="192">
        <f t="shared" si="9"/>
        <v>-55.009999999999991</v>
      </c>
      <c r="H45" s="192">
        <f t="shared" si="9"/>
        <v>1.8999999999999773</v>
      </c>
      <c r="I45" s="192">
        <f t="shared" si="9"/>
        <v>-67.010000000000019</v>
      </c>
      <c r="J45" s="192">
        <f t="shared" si="9"/>
        <v>-39.44</v>
      </c>
      <c r="K45" s="192">
        <f t="shared" si="9"/>
        <v>7.8300000000000409</v>
      </c>
      <c r="L45" s="192">
        <f t="shared" si="9"/>
        <v>123.09000000000003</v>
      </c>
      <c r="M45" s="192">
        <f t="shared" si="9"/>
        <v>-18.199999999999989</v>
      </c>
      <c r="N45" s="192">
        <f t="shared" si="9"/>
        <v>-25.239999999999952</v>
      </c>
      <c r="O45" s="192">
        <f t="shared" si="9"/>
        <v>17.890000000000043</v>
      </c>
      <c r="P45" s="192">
        <f t="shared" si="9"/>
        <v>29.519999999999982</v>
      </c>
      <c r="Q45" s="192">
        <f t="shared" si="9"/>
        <v>93.710000000000036</v>
      </c>
      <c r="R45" s="191">
        <f t="shared" si="9"/>
        <v>158.46000000000004</v>
      </c>
      <c r="S45" s="346"/>
      <c r="T45" s="389"/>
      <c r="U45" s="389"/>
      <c r="V45" s="389"/>
      <c r="W45" s="389"/>
      <c r="X45" s="389"/>
      <c r="Y45" s="389"/>
      <c r="Z45" s="389"/>
      <c r="AA45" s="389"/>
      <c r="AB45" s="389"/>
      <c r="AC45" s="389"/>
      <c r="AD45" s="389"/>
      <c r="AE45" s="389"/>
      <c r="AF45" s="389"/>
      <c r="AG45" s="389"/>
      <c r="AH45" s="389"/>
      <c r="AI45" s="389"/>
      <c r="AK45" s="389"/>
      <c r="AL45" s="389"/>
      <c r="AM45" s="389"/>
      <c r="AN45" s="389"/>
      <c r="AO45" s="389"/>
      <c r="AP45" s="389"/>
      <c r="AQ45" s="389"/>
      <c r="AR45" s="389"/>
      <c r="AS45" s="389"/>
      <c r="AT45" s="389"/>
      <c r="AU45" s="389"/>
      <c r="AV45" s="389"/>
      <c r="AW45" s="389"/>
      <c r="AX45" s="389"/>
      <c r="AY45" s="389"/>
    </row>
    <row r="46" spans="1:51" x14ac:dyDescent="0.2">
      <c r="A46" s="13" t="e">
        <v>#REF!</v>
      </c>
      <c r="B46" s="348"/>
      <c r="C46" s="186"/>
      <c r="D46" s="186"/>
      <c r="E46" s="186"/>
      <c r="F46" s="186"/>
      <c r="G46" s="186"/>
      <c r="H46" s="186"/>
      <c r="I46" s="186"/>
      <c r="J46" s="186"/>
      <c r="K46" s="186"/>
      <c r="L46" s="186"/>
      <c r="M46" s="186"/>
      <c r="N46" s="186"/>
      <c r="O46" s="186"/>
      <c r="P46" s="186"/>
      <c r="Q46" s="186"/>
      <c r="R46" s="187"/>
      <c r="S46" s="346"/>
      <c r="T46" s="346"/>
      <c r="U46" s="346"/>
      <c r="V46" s="346"/>
      <c r="W46" s="346"/>
      <c r="X46" s="346"/>
      <c r="Y46" s="346"/>
      <c r="Z46" s="346"/>
      <c r="AA46" s="346"/>
      <c r="AB46" s="346"/>
      <c r="AC46" s="346"/>
      <c r="AD46" s="346"/>
      <c r="AE46" s="346"/>
      <c r="AF46" s="346"/>
      <c r="AG46" s="346"/>
      <c r="AH46" s="346"/>
      <c r="AI46" s="346"/>
      <c r="AK46" s="389"/>
      <c r="AL46" s="389"/>
      <c r="AM46" s="389"/>
      <c r="AN46" s="389"/>
      <c r="AO46" s="389"/>
      <c r="AP46" s="389"/>
      <c r="AQ46" s="389"/>
      <c r="AR46" s="389"/>
      <c r="AS46" s="389"/>
      <c r="AT46" s="389"/>
      <c r="AU46" s="389"/>
      <c r="AV46" s="389"/>
      <c r="AW46" s="389"/>
      <c r="AX46" s="389"/>
      <c r="AY46" s="389"/>
    </row>
    <row r="47" spans="1:51" x14ac:dyDescent="0.2">
      <c r="A47" s="13" t="e">
        <v>#REF!</v>
      </c>
      <c r="B47" s="349" t="s">
        <v>209</v>
      </c>
      <c r="C47" s="186"/>
      <c r="D47" s="186"/>
      <c r="E47" s="186"/>
      <c r="F47" s="186"/>
      <c r="G47" s="186"/>
      <c r="H47" s="186"/>
      <c r="I47" s="186"/>
      <c r="J47" s="186"/>
      <c r="K47" s="186"/>
      <c r="L47" s="186"/>
      <c r="M47" s="186"/>
      <c r="N47" s="186"/>
      <c r="O47" s="186"/>
      <c r="P47" s="186"/>
      <c r="Q47" s="186"/>
      <c r="R47" s="187"/>
      <c r="S47" s="346"/>
      <c r="T47" s="346"/>
      <c r="U47" s="346"/>
      <c r="V47" s="346"/>
      <c r="W47" s="346"/>
      <c r="X47" s="346"/>
      <c r="Y47" s="346"/>
      <c r="Z47" s="346"/>
      <c r="AA47" s="346"/>
      <c r="AB47" s="346"/>
      <c r="AC47" s="346"/>
      <c r="AD47" s="346"/>
      <c r="AE47" s="346"/>
      <c r="AF47" s="346"/>
      <c r="AG47" s="346"/>
      <c r="AH47" s="346"/>
      <c r="AI47" s="346"/>
      <c r="AK47" s="389"/>
      <c r="AL47" s="389"/>
      <c r="AM47" s="389"/>
      <c r="AN47" s="389"/>
      <c r="AO47" s="389"/>
      <c r="AP47" s="389"/>
      <c r="AQ47" s="389"/>
      <c r="AR47" s="389"/>
      <c r="AS47" s="389"/>
      <c r="AT47" s="389"/>
      <c r="AU47" s="389"/>
      <c r="AV47" s="389"/>
      <c r="AW47" s="389"/>
      <c r="AX47" s="389"/>
      <c r="AY47" s="389"/>
    </row>
    <row r="48" spans="1:51" x14ac:dyDescent="0.2">
      <c r="A48" s="13" t="e">
        <v>#REF!</v>
      </c>
      <c r="B48" s="349" t="s">
        <v>22</v>
      </c>
      <c r="C48" s="192">
        <f t="shared" ref="C48:R48" si="10">ROUND((C28)/C10,2)</f>
        <v>32.01</v>
      </c>
      <c r="D48" s="192">
        <f t="shared" si="10"/>
        <v>31.41</v>
      </c>
      <c r="E48" s="192">
        <f t="shared" si="10"/>
        <v>57.41</v>
      </c>
      <c r="F48" s="192">
        <f t="shared" si="10"/>
        <v>44.23</v>
      </c>
      <c r="G48" s="192">
        <f t="shared" si="10"/>
        <v>46.44</v>
      </c>
      <c r="H48" s="192">
        <f t="shared" si="10"/>
        <v>40.92</v>
      </c>
      <c r="I48" s="192">
        <f t="shared" si="10"/>
        <v>54.44</v>
      </c>
      <c r="J48" s="192">
        <f t="shared" si="10"/>
        <v>43.65</v>
      </c>
      <c r="K48" s="192">
        <f t="shared" si="10"/>
        <v>63.14</v>
      </c>
      <c r="L48" s="192">
        <f t="shared" si="10"/>
        <v>1028.72</v>
      </c>
      <c r="M48" s="192">
        <f t="shared" si="10"/>
        <v>1537.76</v>
      </c>
      <c r="N48" s="192">
        <f t="shared" si="10"/>
        <v>31.72</v>
      </c>
      <c r="O48" s="192">
        <f t="shared" si="10"/>
        <v>27.73</v>
      </c>
      <c r="P48" s="192">
        <f t="shared" si="10"/>
        <v>19.41</v>
      </c>
      <c r="Q48" s="192">
        <f t="shared" si="10"/>
        <v>13.42</v>
      </c>
      <c r="R48" s="191">
        <f t="shared" si="10"/>
        <v>22.24</v>
      </c>
      <c r="S48" s="346"/>
      <c r="T48" s="346"/>
      <c r="U48" s="346"/>
      <c r="V48" s="346"/>
      <c r="W48" s="346"/>
      <c r="X48" s="346"/>
      <c r="Y48" s="346"/>
      <c r="Z48" s="346"/>
      <c r="AA48" s="346"/>
      <c r="AB48" s="346"/>
      <c r="AC48" s="346"/>
      <c r="AD48" s="346"/>
      <c r="AE48" s="346"/>
      <c r="AF48" s="346"/>
      <c r="AG48" s="346"/>
      <c r="AH48" s="346"/>
      <c r="AI48" s="346"/>
      <c r="AK48" s="389"/>
      <c r="AL48" s="389"/>
      <c r="AM48" s="389"/>
      <c r="AN48" s="389"/>
      <c r="AO48" s="389"/>
      <c r="AP48" s="389"/>
      <c r="AQ48" s="389"/>
      <c r="AR48" s="389"/>
      <c r="AS48" s="389"/>
      <c r="AT48" s="389"/>
      <c r="AU48" s="389"/>
      <c r="AV48" s="389"/>
      <c r="AW48" s="389"/>
      <c r="AX48" s="389"/>
      <c r="AY48" s="389"/>
    </row>
    <row r="49" spans="1:51" x14ac:dyDescent="0.2">
      <c r="A49" s="13" t="e">
        <v>#REF!</v>
      </c>
      <c r="B49" s="368" t="s">
        <v>207</v>
      </c>
      <c r="C49" s="192">
        <f t="shared" ref="C49:R49" si="11">ROUND(C41/C10,2)</f>
        <v>47.48</v>
      </c>
      <c r="D49" s="192">
        <f t="shared" si="11"/>
        <v>46.28</v>
      </c>
      <c r="E49" s="192">
        <f t="shared" si="11"/>
        <v>80.87</v>
      </c>
      <c r="F49" s="192">
        <f t="shared" si="11"/>
        <v>66.77</v>
      </c>
      <c r="G49" s="192">
        <f t="shared" si="11"/>
        <v>68.55</v>
      </c>
      <c r="H49" s="192">
        <f t="shared" si="11"/>
        <v>68.89</v>
      </c>
      <c r="I49" s="192">
        <f t="shared" si="11"/>
        <v>80.709999999999994</v>
      </c>
      <c r="J49" s="192">
        <f t="shared" si="11"/>
        <v>78.959999999999994</v>
      </c>
      <c r="K49" s="192">
        <f t="shared" si="11"/>
        <v>88.37</v>
      </c>
      <c r="L49" s="192">
        <f t="shared" si="11"/>
        <v>1385.55</v>
      </c>
      <c r="M49" s="192">
        <f t="shared" si="11"/>
        <v>2146.4699999999998</v>
      </c>
      <c r="N49" s="192">
        <f t="shared" si="11"/>
        <v>46.51</v>
      </c>
      <c r="O49" s="192">
        <f t="shared" si="11"/>
        <v>40.659999999999997</v>
      </c>
      <c r="P49" s="192">
        <f t="shared" si="11"/>
        <v>28.43</v>
      </c>
      <c r="Q49" s="192">
        <f t="shared" si="11"/>
        <v>21.7</v>
      </c>
      <c r="R49" s="191">
        <f t="shared" si="11"/>
        <v>31.35</v>
      </c>
      <c r="S49" s="346"/>
      <c r="T49" s="346"/>
      <c r="U49" s="346"/>
      <c r="V49" s="346"/>
      <c r="W49" s="346"/>
      <c r="X49" s="346"/>
      <c r="Y49" s="346"/>
      <c r="Z49" s="346"/>
      <c r="AA49" s="346"/>
      <c r="AB49" s="346"/>
      <c r="AC49" s="346"/>
      <c r="AD49" s="346"/>
      <c r="AE49" s="346"/>
      <c r="AF49" s="346"/>
      <c r="AG49" s="346"/>
      <c r="AH49" s="346"/>
      <c r="AI49" s="346"/>
      <c r="AK49" s="389"/>
      <c r="AL49" s="389"/>
      <c r="AM49" s="389"/>
      <c r="AN49" s="389"/>
      <c r="AO49" s="389"/>
      <c r="AP49" s="389"/>
      <c r="AQ49" s="389"/>
      <c r="AR49" s="389"/>
      <c r="AS49" s="389"/>
      <c r="AT49" s="389"/>
      <c r="AU49" s="389"/>
      <c r="AV49" s="389"/>
      <c r="AW49" s="389"/>
      <c r="AX49" s="389"/>
      <c r="AY49" s="389"/>
    </row>
    <row r="50" spans="1:51" x14ac:dyDescent="0.2">
      <c r="A50" s="13" t="e">
        <v>#REF!</v>
      </c>
      <c r="B50" s="348"/>
      <c r="C50" s="186"/>
      <c r="D50" s="186"/>
      <c r="E50" s="186"/>
      <c r="F50" s="186"/>
      <c r="G50" s="186"/>
      <c r="H50" s="186"/>
      <c r="I50" s="186"/>
      <c r="J50" s="186"/>
      <c r="K50" s="186"/>
      <c r="L50" s="186"/>
      <c r="M50" s="186"/>
      <c r="N50" s="186"/>
      <c r="O50" s="186"/>
      <c r="P50" s="186"/>
      <c r="Q50" s="186"/>
      <c r="R50" s="187"/>
      <c r="S50" s="346"/>
      <c r="T50" s="346"/>
      <c r="U50" s="346"/>
      <c r="V50" s="346"/>
      <c r="W50" s="346"/>
      <c r="X50" s="346"/>
      <c r="Y50" s="346"/>
      <c r="Z50" s="346"/>
      <c r="AA50" s="346"/>
      <c r="AB50" s="346"/>
      <c r="AC50" s="346"/>
      <c r="AD50" s="346"/>
      <c r="AE50" s="346"/>
      <c r="AF50" s="346"/>
      <c r="AG50" s="346"/>
      <c r="AH50" s="346"/>
      <c r="AI50" s="346"/>
      <c r="AK50" s="389"/>
      <c r="AL50" s="389"/>
      <c r="AM50" s="389"/>
      <c r="AN50" s="389"/>
      <c r="AO50" s="389"/>
      <c r="AP50" s="389"/>
      <c r="AQ50" s="389"/>
      <c r="AR50" s="389"/>
      <c r="AS50" s="389"/>
      <c r="AT50" s="389"/>
      <c r="AU50" s="389"/>
      <c r="AV50" s="389"/>
      <c r="AW50" s="389"/>
      <c r="AX50" s="389"/>
      <c r="AY50" s="389"/>
    </row>
    <row r="51" spans="1:51" x14ac:dyDescent="0.2">
      <c r="A51" s="13" t="e">
        <v>#REF!</v>
      </c>
      <c r="B51" s="349" t="s">
        <v>208</v>
      </c>
      <c r="C51" s="186"/>
      <c r="D51" s="186"/>
      <c r="E51" s="186"/>
      <c r="F51" s="186"/>
      <c r="G51" s="186"/>
      <c r="H51" s="186"/>
      <c r="I51" s="186"/>
      <c r="J51" s="186"/>
      <c r="K51" s="186"/>
      <c r="L51" s="186"/>
      <c r="M51" s="186"/>
      <c r="N51" s="186"/>
      <c r="O51" s="186"/>
      <c r="P51" s="186"/>
      <c r="Q51" s="186"/>
      <c r="R51" s="187"/>
      <c r="S51" s="346"/>
      <c r="T51" s="346"/>
      <c r="U51" s="346"/>
      <c r="V51" s="346"/>
      <c r="W51" s="346"/>
      <c r="X51" s="346"/>
      <c r="Y51" s="346"/>
      <c r="Z51" s="346"/>
      <c r="AA51" s="346"/>
      <c r="AB51" s="346"/>
      <c r="AC51" s="346"/>
      <c r="AD51" s="346"/>
      <c r="AE51" s="346"/>
      <c r="AF51" s="346"/>
      <c r="AG51" s="346"/>
      <c r="AH51" s="346"/>
      <c r="AI51" s="346"/>
      <c r="AK51" s="389"/>
      <c r="AL51" s="389"/>
      <c r="AM51" s="389"/>
      <c r="AN51" s="389"/>
      <c r="AO51" s="389"/>
      <c r="AP51" s="389"/>
      <c r="AQ51" s="389"/>
      <c r="AR51" s="389"/>
      <c r="AS51" s="389"/>
      <c r="AT51" s="389"/>
      <c r="AU51" s="389"/>
      <c r="AV51" s="389"/>
      <c r="AW51" s="389"/>
      <c r="AX51" s="389"/>
      <c r="AY51" s="389"/>
    </row>
    <row r="52" spans="1:51" x14ac:dyDescent="0.2">
      <c r="A52" s="13" t="e">
        <v>#REF!</v>
      </c>
      <c r="B52" s="349" t="s">
        <v>22</v>
      </c>
      <c r="C52" s="192">
        <f t="shared" ref="C52:R52" si="12">ROUND((C28)/C9,2)</f>
        <v>4.83</v>
      </c>
      <c r="D52" s="192">
        <f t="shared" si="12"/>
        <v>4.2</v>
      </c>
      <c r="E52" s="192">
        <f t="shared" si="12"/>
        <v>4.0199999999999996</v>
      </c>
      <c r="F52" s="192">
        <f t="shared" si="12"/>
        <v>3.49</v>
      </c>
      <c r="G52" s="192">
        <f t="shared" si="12"/>
        <v>3.83</v>
      </c>
      <c r="H52" s="192">
        <f t="shared" si="12"/>
        <v>2.1800000000000002</v>
      </c>
      <c r="I52" s="192">
        <f t="shared" si="12"/>
        <v>3.37</v>
      </c>
      <c r="J52" s="192">
        <f t="shared" si="12"/>
        <v>1.95</v>
      </c>
      <c r="K52" s="192">
        <f t="shared" si="12"/>
        <v>3.17</v>
      </c>
      <c r="L52" s="192">
        <f t="shared" si="12"/>
        <v>0.16</v>
      </c>
      <c r="M52" s="192">
        <f t="shared" si="12"/>
        <v>0.13</v>
      </c>
      <c r="N52" s="192">
        <f t="shared" si="12"/>
        <v>5.18</v>
      </c>
      <c r="O52" s="192">
        <f t="shared" si="12"/>
        <v>5.17</v>
      </c>
      <c r="P52" s="192">
        <f t="shared" si="12"/>
        <v>7.19</v>
      </c>
      <c r="Q52" s="192">
        <f t="shared" si="12"/>
        <v>5.75</v>
      </c>
      <c r="R52" s="191">
        <f t="shared" si="12"/>
        <v>5.58</v>
      </c>
      <c r="S52" s="346"/>
      <c r="T52" s="346"/>
      <c r="U52" s="346"/>
      <c r="V52" s="346"/>
      <c r="W52" s="346"/>
      <c r="X52" s="346"/>
      <c r="Y52" s="346"/>
      <c r="Z52" s="346"/>
      <c r="AA52" s="346"/>
      <c r="AB52" s="346"/>
      <c r="AC52" s="346"/>
      <c r="AD52" s="346"/>
      <c r="AE52" s="346"/>
      <c r="AF52" s="346"/>
      <c r="AG52" s="346"/>
      <c r="AH52" s="346"/>
      <c r="AI52" s="346"/>
      <c r="AK52" s="389"/>
      <c r="AL52" s="389"/>
      <c r="AM52" s="389"/>
      <c r="AN52" s="389"/>
      <c r="AO52" s="389"/>
      <c r="AP52" s="389"/>
      <c r="AQ52" s="389"/>
      <c r="AR52" s="389"/>
      <c r="AS52" s="389"/>
      <c r="AT52" s="389"/>
      <c r="AU52" s="389"/>
      <c r="AV52" s="389"/>
      <c r="AW52" s="389"/>
      <c r="AX52" s="389"/>
      <c r="AY52" s="389"/>
    </row>
    <row r="53" spans="1:51" x14ac:dyDescent="0.2">
      <c r="A53" s="13" t="e">
        <v>#REF!</v>
      </c>
      <c r="B53" s="166" t="s">
        <v>207</v>
      </c>
      <c r="C53" s="184">
        <f t="shared" ref="C53:R53" si="13">ROUND(C41/C9,2)</f>
        <v>7.17</v>
      </c>
      <c r="D53" s="183">
        <f t="shared" si="13"/>
        <v>6.18</v>
      </c>
      <c r="E53" s="183">
        <f t="shared" si="13"/>
        <v>5.67</v>
      </c>
      <c r="F53" s="193">
        <f t="shared" si="13"/>
        <v>5.28</v>
      </c>
      <c r="G53" s="183">
        <f t="shared" si="13"/>
        <v>5.65</v>
      </c>
      <c r="H53" s="183">
        <f t="shared" si="13"/>
        <v>3.67</v>
      </c>
      <c r="I53" s="193">
        <f t="shared" si="13"/>
        <v>4.99</v>
      </c>
      <c r="J53" s="193">
        <f t="shared" si="13"/>
        <v>3.53</v>
      </c>
      <c r="K53" s="193">
        <f t="shared" si="13"/>
        <v>4.43</v>
      </c>
      <c r="L53" s="183">
        <f t="shared" si="13"/>
        <v>0.22</v>
      </c>
      <c r="M53" s="183">
        <f t="shared" si="13"/>
        <v>0.18</v>
      </c>
      <c r="N53" s="183">
        <f t="shared" si="13"/>
        <v>7.59</v>
      </c>
      <c r="O53" s="183">
        <f t="shared" si="13"/>
        <v>7.58</v>
      </c>
      <c r="P53" s="193">
        <f t="shared" si="13"/>
        <v>10.53</v>
      </c>
      <c r="Q53" s="183">
        <f t="shared" si="13"/>
        <v>9.2899999999999991</v>
      </c>
      <c r="R53" s="185">
        <f t="shared" si="13"/>
        <v>7.86</v>
      </c>
      <c r="S53" s="346"/>
      <c r="T53" s="346"/>
      <c r="U53" s="346"/>
      <c r="V53" s="346"/>
      <c r="W53" s="346"/>
      <c r="X53" s="346"/>
      <c r="Y53" s="346"/>
      <c r="Z53" s="346"/>
      <c r="AA53" s="346"/>
      <c r="AB53" s="346"/>
      <c r="AC53" s="346"/>
      <c r="AD53" s="346"/>
      <c r="AE53" s="346"/>
      <c r="AF53" s="346"/>
      <c r="AG53" s="346"/>
      <c r="AH53" s="346"/>
      <c r="AI53" s="346"/>
      <c r="AK53" s="389"/>
      <c r="AL53" s="389"/>
      <c r="AM53" s="389"/>
      <c r="AN53" s="389"/>
      <c r="AO53" s="389"/>
      <c r="AP53" s="389"/>
      <c r="AQ53" s="389"/>
      <c r="AR53" s="389"/>
      <c r="AS53" s="389"/>
      <c r="AT53" s="389"/>
      <c r="AU53" s="389"/>
      <c r="AV53" s="389"/>
      <c r="AW53" s="389"/>
      <c r="AX53" s="389"/>
      <c r="AY53" s="389"/>
    </row>
    <row r="54" spans="1:51" x14ac:dyDescent="0.2">
      <c r="A54" s="13" t="e">
        <v>#REF!</v>
      </c>
      <c r="B54" s="143"/>
      <c r="C54" s="142"/>
      <c r="D54" s="142"/>
      <c r="E54" s="142"/>
      <c r="F54" s="142"/>
      <c r="G54" s="142"/>
      <c r="H54" s="142"/>
      <c r="I54" s="142"/>
      <c r="J54" s="142"/>
      <c r="K54" s="142"/>
      <c r="L54" s="142"/>
      <c r="M54" s="142"/>
      <c r="N54" s="142"/>
      <c r="O54" s="142"/>
      <c r="P54" s="142"/>
      <c r="Q54" s="142"/>
      <c r="R54" s="142"/>
      <c r="S54" s="141"/>
    </row>
    <row r="55" spans="1:51" ht="15" x14ac:dyDescent="0.25">
      <c r="A55" s="10" t="e">
        <v>#REF!</v>
      </c>
      <c r="B55" s="367" t="s">
        <v>221</v>
      </c>
      <c r="C55" s="141"/>
      <c r="D55" s="141"/>
      <c r="E55" s="141"/>
      <c r="G55" s="141"/>
      <c r="H55" s="141"/>
      <c r="J55" s="141"/>
      <c r="L55" s="141"/>
      <c r="M55" s="141"/>
      <c r="N55" s="141"/>
      <c r="O55" s="141"/>
      <c r="Q55" s="141"/>
      <c r="R55" s="141"/>
      <c r="S55" s="141"/>
    </row>
    <row r="56" spans="1:51" ht="15" x14ac:dyDescent="0.25">
      <c r="A56" s="10" t="e">
        <v>#REF!</v>
      </c>
      <c r="B56" s="366" t="s">
        <v>224</v>
      </c>
      <c r="S56" s="141"/>
    </row>
    <row r="57" spans="1:51" x14ac:dyDescent="0.2">
      <c r="A57" s="10" t="e">
        <v>#REF!</v>
      </c>
      <c r="S57" s="141"/>
    </row>
    <row r="58" spans="1:51" x14ac:dyDescent="0.2">
      <c r="A58" s="10" t="e">
        <v>#REF!</v>
      </c>
      <c r="S58" s="141"/>
    </row>
    <row r="59" spans="1:51" x14ac:dyDescent="0.2">
      <c r="A59" s="1" t="e">
        <v>#REF!</v>
      </c>
      <c r="S59" s="141"/>
    </row>
    <row r="60" spans="1:51" x14ac:dyDescent="0.2">
      <c r="A60" s="1" t="e">
        <v>#REF!</v>
      </c>
      <c r="S60" s="141"/>
    </row>
    <row r="61" spans="1:51" x14ac:dyDescent="0.2">
      <c r="A61" s="1" t="e">
        <v>#REF!</v>
      </c>
    </row>
  </sheetData>
  <sheetProtection formatCells="0" formatColumns="0" formatRows="0" insertColumns="0" insertRows="0" insertHyperlinks="0" deleteColumns="0" deleteRows="0" sort="0" autoFilter="0" pivotTables="0"/>
  <customSheetViews>
    <customSheetView guid="{ECAB99DF-BF41-49EA-96C9-76317A61D13D}" scale="75" showPageBreaks="1" showGridLines="0" printArea="1" hiddenColumns="1" showRuler="0">
      <pane xSplit="3" ySplit="7" topLeftCell="D8" activePane="bottomRight" state="frozen"/>
      <selection pane="bottomRight" activeCell="I17" sqref="I17"/>
      <rowBreaks count="1" manualBreakCount="1">
        <brk id="61" max="16383" man="1"/>
      </rowBreaks>
      <pageMargins left="0.75" right="0.75" top="1" bottom="1" header="0.5" footer="0.5"/>
      <pageSetup scale="73" orientation="portrait" r:id="rId1"/>
      <headerFooter alignWithMargins="0"/>
    </customSheetView>
    <customSheetView guid="{D72A6468-AF3E-4269-8B9F-9AE05AF9C4F2}" scale="75" showPageBreaks="1" showGridLines="0" printArea="1" hiddenColumns="1" showRuler="0">
      <pane xSplit="3" ySplit="7" topLeftCell="V54" activePane="bottomRight" state="frozen"/>
      <selection pane="bottomRight" activeCell="B1" sqref="B1:AH60"/>
      <rowBreaks count="1" manualBreakCount="1">
        <brk id="61" max="16383" man="1"/>
      </rowBreaks>
      <pageMargins left="0.75" right="0.75" top="1" bottom="1" header="0.5" footer="0.5"/>
      <pageSetup scale="73" orientation="portrait" r:id="rId2"/>
      <headerFooter alignWithMargins="0"/>
    </customSheetView>
    <customSheetView guid="{C18A6290-09CE-4B95-8288-8B2E48192753}" scale="75" showPageBreaks="1" showGridLines="0" printArea="1" hiddenColumns="1" showRuler="0">
      <pane xSplit="3" ySplit="7" topLeftCell="D8" activePane="bottomRight" state="frozen"/>
      <selection pane="bottomRight" activeCell="D15" sqref="D15"/>
      <rowBreaks count="1" manualBreakCount="1">
        <brk id="61" max="16383" man="1"/>
      </rowBreaks>
      <pageMargins left="0.75" right="0.75" top="1" bottom="1" header="0.5" footer="0.5"/>
      <pageSetup scale="73" orientation="portrait" r:id="rId3"/>
      <headerFooter alignWithMargins="0"/>
    </customSheetView>
    <customSheetView guid="{094ACFE9-6A46-400C-8483-9731CC265B35}" scale="75" showPageBreaks="1" showGridLines="0" printArea="1" hiddenColumns="1" showRuler="0">
      <pane xSplit="3" ySplit="7" topLeftCell="D8" activePane="bottomRight" state="frozen"/>
      <selection pane="bottomRight" activeCell="D15" sqref="D15"/>
      <rowBreaks count="1" manualBreakCount="1">
        <brk id="61" max="16383" man="1"/>
      </rowBreaks>
      <pageMargins left="0.75" right="0.75" top="1" bottom="1" header="0.5" footer="0.5"/>
      <pageSetup scale="73" orientation="portrait" r:id="rId4"/>
      <headerFooter alignWithMargins="0"/>
    </customSheetView>
  </customSheetViews>
  <mergeCells count="1">
    <mergeCell ref="C3:R3"/>
  </mergeCells>
  <phoneticPr fontId="9" type="noConversion"/>
  <pageMargins left="0.25" right="0.25" top="0.75" bottom="0.75" header="0.3" footer="0.3"/>
  <pageSetup paperSize="5" scale="71" orientation="landscape" r:id="rId5"/>
  <headerFooter alignWithMargins="0"/>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U65"/>
  <sheetViews>
    <sheetView showGridLines="0" topLeftCell="C1" zoomScale="84" zoomScaleNormal="84" workbookViewId="0">
      <pane xSplit="1" ySplit="5" topLeftCell="D24" activePane="bottomRight" state="frozen"/>
      <selection activeCell="C1" sqref="C1"/>
      <selection pane="topRight" activeCell="D1" sqref="D1"/>
      <selection pane="bottomLeft" activeCell="C6" sqref="C6"/>
      <selection pane="bottomRight" activeCell="F26" sqref="F26"/>
    </sheetView>
  </sheetViews>
  <sheetFormatPr defaultRowHeight="12.75" x14ac:dyDescent="0.2"/>
  <cols>
    <col min="1" max="1" width="1.140625" customWidth="1"/>
    <col min="2" max="2" width="1.85546875" customWidth="1"/>
    <col min="3" max="3" width="55.7109375" customWidth="1"/>
    <col min="4" max="4" width="10" bestFit="1" customWidth="1"/>
    <col min="5" max="5" width="9.7109375" bestFit="1" customWidth="1"/>
    <col min="6" max="6" width="9.85546875" bestFit="1" customWidth="1"/>
    <col min="7" max="7" width="11.42578125" customWidth="1"/>
    <col min="8" max="9" width="13.85546875" bestFit="1" customWidth="1"/>
    <col min="10" max="10" width="9.140625" bestFit="1" customWidth="1"/>
    <col min="11" max="11" width="10" bestFit="1" customWidth="1"/>
    <col min="12" max="13" width="9.140625" bestFit="1" customWidth="1"/>
    <col min="14" max="14" width="11.28515625" customWidth="1"/>
    <col min="15" max="15" width="10" bestFit="1" customWidth="1"/>
    <col min="16" max="16" width="12.42578125" customWidth="1"/>
    <col min="17" max="17" width="9.140625" bestFit="1" customWidth="1"/>
    <col min="18" max="18" width="3.7109375" customWidth="1"/>
    <col min="19" max="19" width="13.5703125" customWidth="1"/>
  </cols>
  <sheetData>
    <row r="1" spans="2:47" x14ac:dyDescent="0.2">
      <c r="B1" s="241"/>
      <c r="C1" s="224" t="s">
        <v>258</v>
      </c>
      <c r="D1" s="224"/>
      <c r="E1" s="224"/>
      <c r="F1" s="224"/>
      <c r="G1" s="224"/>
      <c r="H1" s="224"/>
      <c r="I1" s="224"/>
      <c r="J1" s="224"/>
      <c r="K1" s="224"/>
      <c r="L1" s="224"/>
      <c r="M1" s="224"/>
      <c r="N1" s="224"/>
      <c r="O1" s="224"/>
      <c r="P1" s="224"/>
      <c r="Q1" s="224"/>
      <c r="R1" s="195"/>
    </row>
    <row r="2" spans="2:47" x14ac:dyDescent="0.2">
      <c r="B2" s="241"/>
      <c r="C2" s="242"/>
      <c r="D2" s="200"/>
      <c r="E2" s="200"/>
      <c r="F2" s="200"/>
      <c r="G2" s="200"/>
      <c r="H2" s="200"/>
      <c r="I2" s="200"/>
      <c r="J2" s="200"/>
      <c r="K2" s="242"/>
      <c r="L2" s="242"/>
      <c r="M2" s="241"/>
      <c r="N2" s="200"/>
      <c r="O2" s="200"/>
      <c r="P2" s="200"/>
      <c r="Q2" s="242"/>
      <c r="R2" s="195"/>
    </row>
    <row r="3" spans="2:47" x14ac:dyDescent="0.2">
      <c r="B3" s="252"/>
      <c r="C3" s="203"/>
      <c r="D3" s="203"/>
      <c r="E3" s="203"/>
      <c r="F3" s="203"/>
      <c r="G3" s="203"/>
      <c r="H3" s="203"/>
      <c r="I3" s="203"/>
      <c r="J3" s="203"/>
      <c r="K3" s="203"/>
      <c r="L3" s="203"/>
      <c r="M3" s="203"/>
      <c r="N3" s="203"/>
      <c r="O3" s="203"/>
      <c r="P3" s="203"/>
      <c r="Q3" s="203"/>
      <c r="R3" s="195"/>
    </row>
    <row r="4" spans="2:47" x14ac:dyDescent="0.2">
      <c r="B4" s="204"/>
      <c r="C4" s="204"/>
      <c r="D4" s="267"/>
      <c r="E4" s="267"/>
      <c r="F4" s="268"/>
      <c r="G4" s="267" t="s">
        <v>42</v>
      </c>
      <c r="H4" s="267" t="s">
        <v>43</v>
      </c>
      <c r="I4" s="267" t="s">
        <v>44</v>
      </c>
      <c r="J4" s="268"/>
      <c r="K4" s="268"/>
      <c r="L4" s="267" t="s">
        <v>45</v>
      </c>
      <c r="M4" s="267" t="s">
        <v>46</v>
      </c>
      <c r="N4" s="267" t="s">
        <v>47</v>
      </c>
      <c r="O4" s="267" t="s">
        <v>41</v>
      </c>
      <c r="P4" s="403" t="s">
        <v>49</v>
      </c>
      <c r="Q4" s="269"/>
      <c r="R4" s="195"/>
    </row>
    <row r="5" spans="2:47" x14ac:dyDescent="0.2">
      <c r="B5" s="220"/>
      <c r="C5" s="220" t="s">
        <v>38</v>
      </c>
      <c r="D5" s="265" t="s">
        <v>113</v>
      </c>
      <c r="E5" s="267" t="s">
        <v>114</v>
      </c>
      <c r="F5" s="265" t="s">
        <v>142</v>
      </c>
      <c r="G5" s="265" t="s">
        <v>48</v>
      </c>
      <c r="H5" s="265" t="s">
        <v>138</v>
      </c>
      <c r="I5" s="265" t="s">
        <v>138</v>
      </c>
      <c r="J5" s="265" t="s">
        <v>50</v>
      </c>
      <c r="K5" s="265" t="s">
        <v>51</v>
      </c>
      <c r="L5" s="265" t="s">
        <v>34</v>
      </c>
      <c r="M5" s="265" t="s">
        <v>34</v>
      </c>
      <c r="N5" s="265" t="s">
        <v>34</v>
      </c>
      <c r="O5" s="265" t="s">
        <v>227</v>
      </c>
      <c r="P5" s="403" t="s">
        <v>239</v>
      </c>
      <c r="Q5" s="266" t="s">
        <v>153</v>
      </c>
      <c r="R5" s="195"/>
    </row>
    <row r="6" spans="2:47" x14ac:dyDescent="0.2">
      <c r="B6" s="221"/>
      <c r="C6" s="204"/>
      <c r="D6" s="195"/>
      <c r="E6" s="195"/>
      <c r="F6" s="195"/>
      <c r="G6" s="195"/>
      <c r="H6" s="195"/>
      <c r="I6" s="195"/>
      <c r="J6" s="195"/>
      <c r="K6" s="195"/>
      <c r="L6" s="195"/>
      <c r="M6" s="195"/>
      <c r="N6" s="195"/>
      <c r="O6" s="195"/>
      <c r="P6" s="195"/>
      <c r="Q6" s="230"/>
      <c r="R6" s="195"/>
    </row>
    <row r="7" spans="2:47" hidden="1" x14ac:dyDescent="0.2">
      <c r="B7" s="221"/>
      <c r="C7" s="204"/>
      <c r="D7" s="195"/>
      <c r="E7" s="195"/>
      <c r="F7" s="195"/>
      <c r="G7" s="195"/>
      <c r="H7" s="195"/>
      <c r="I7" s="195"/>
      <c r="J7" s="195"/>
      <c r="K7" s="195"/>
      <c r="L7" s="195"/>
      <c r="M7" s="195"/>
      <c r="N7" s="195"/>
      <c r="O7" s="195"/>
      <c r="P7" s="195"/>
      <c r="Q7" s="230"/>
      <c r="R7" s="195"/>
    </row>
    <row r="8" spans="2:47" x14ac:dyDescent="0.2">
      <c r="B8" s="221"/>
      <c r="C8" s="221" t="s">
        <v>39</v>
      </c>
      <c r="D8" s="243" t="s">
        <v>47</v>
      </c>
      <c r="E8" s="243" t="s">
        <v>151</v>
      </c>
      <c r="F8" s="243" t="s">
        <v>116</v>
      </c>
      <c r="G8" s="243" t="s">
        <v>47</v>
      </c>
      <c r="H8" s="243" t="s">
        <v>47</v>
      </c>
      <c r="I8" s="243" t="s">
        <v>47</v>
      </c>
      <c r="J8" s="243" t="s">
        <v>151</v>
      </c>
      <c r="K8" s="243" t="s">
        <v>47</v>
      </c>
      <c r="L8" s="243" t="s">
        <v>47</v>
      </c>
      <c r="M8" s="243" t="s">
        <v>47</v>
      </c>
      <c r="N8" s="243" t="s">
        <v>47</v>
      </c>
      <c r="O8" s="243" t="s">
        <v>151</v>
      </c>
      <c r="P8" s="243" t="s">
        <v>151</v>
      </c>
      <c r="Q8" s="244" t="s">
        <v>116</v>
      </c>
      <c r="R8" s="195"/>
    </row>
    <row r="9" spans="2:47" x14ac:dyDescent="0.2">
      <c r="B9" s="207"/>
      <c r="C9" s="205"/>
      <c r="D9" s="208"/>
      <c r="E9" s="208"/>
      <c r="F9" s="208"/>
      <c r="G9" s="208"/>
      <c r="H9" s="208"/>
      <c r="I9" s="208"/>
      <c r="J9" s="208"/>
      <c r="K9" s="208"/>
      <c r="L9" s="208"/>
      <c r="M9" s="208"/>
      <c r="N9" s="208"/>
      <c r="O9" s="208"/>
      <c r="P9" s="208"/>
      <c r="Q9" s="209"/>
      <c r="R9" s="195"/>
    </row>
    <row r="10" spans="2:47" x14ac:dyDescent="0.2">
      <c r="B10" s="247"/>
      <c r="C10" s="206" t="s">
        <v>1</v>
      </c>
      <c r="D10" s="331"/>
      <c r="E10" s="331"/>
      <c r="F10" s="331"/>
      <c r="G10" s="331"/>
      <c r="H10" s="331"/>
      <c r="I10" s="331"/>
      <c r="J10" s="331"/>
      <c r="K10" s="331"/>
      <c r="L10" s="331"/>
      <c r="M10" s="331"/>
      <c r="N10" s="331"/>
      <c r="O10" s="331"/>
      <c r="P10" s="331"/>
      <c r="Q10" s="332"/>
      <c r="R10" s="196"/>
    </row>
    <row r="11" spans="2:47" ht="15.75" customHeight="1" x14ac:dyDescent="0.2">
      <c r="B11" s="248"/>
      <c r="C11" s="207" t="s">
        <v>147</v>
      </c>
      <c r="D11" s="333">
        <v>1040</v>
      </c>
      <c r="E11" s="333">
        <v>1666</v>
      </c>
      <c r="F11" s="333">
        <v>685</v>
      </c>
      <c r="G11" s="333">
        <v>1948</v>
      </c>
      <c r="H11" s="333">
        <v>2621</v>
      </c>
      <c r="I11" s="333">
        <v>2524</v>
      </c>
      <c r="J11" s="333">
        <v>1293</v>
      </c>
      <c r="K11" s="333">
        <v>900</v>
      </c>
      <c r="L11" s="333">
        <v>994</v>
      </c>
      <c r="M11" s="333">
        <v>1321</v>
      </c>
      <c r="N11" s="333">
        <v>1243</v>
      </c>
      <c r="O11" s="333">
        <v>1396</v>
      </c>
      <c r="P11" s="333">
        <v>2160</v>
      </c>
      <c r="Q11" s="334">
        <v>1000</v>
      </c>
      <c r="R11" s="196"/>
    </row>
    <row r="12" spans="2:47" x14ac:dyDescent="0.2">
      <c r="B12" s="249"/>
      <c r="C12" s="207" t="s">
        <v>148</v>
      </c>
      <c r="D12" s="335">
        <v>0.23</v>
      </c>
      <c r="E12" s="335">
        <v>0.22</v>
      </c>
      <c r="F12" s="335">
        <v>0.83</v>
      </c>
      <c r="G12" s="335">
        <v>0.3</v>
      </c>
      <c r="H12" s="335">
        <v>0.6</v>
      </c>
      <c r="I12" s="335">
        <v>0.6</v>
      </c>
      <c r="J12" s="335">
        <v>0.35</v>
      </c>
      <c r="K12" s="335">
        <v>0.28000000000000003</v>
      </c>
      <c r="L12" s="335">
        <v>0.43</v>
      </c>
      <c r="M12" s="335">
        <v>0.42</v>
      </c>
      <c r="N12" s="335">
        <v>0.37</v>
      </c>
      <c r="O12" s="335">
        <v>0.28000000000000003</v>
      </c>
      <c r="P12" s="335">
        <v>0.23</v>
      </c>
      <c r="Q12" s="336">
        <v>0.65</v>
      </c>
      <c r="R12" s="196"/>
    </row>
    <row r="13" spans="2:47" x14ac:dyDescent="0.2">
      <c r="B13" s="247"/>
      <c r="C13" s="206" t="s">
        <v>64</v>
      </c>
      <c r="D13" s="192">
        <f t="shared" ref="D13:Q13" si="0">ROUND((D12*D11),2)</f>
        <v>239.2</v>
      </c>
      <c r="E13" s="192">
        <f t="shared" si="0"/>
        <v>366.52</v>
      </c>
      <c r="F13" s="192">
        <f t="shared" si="0"/>
        <v>568.54999999999995</v>
      </c>
      <c r="G13" s="192">
        <f t="shared" si="0"/>
        <v>584.4</v>
      </c>
      <c r="H13" s="192">
        <f t="shared" si="0"/>
        <v>1572.6</v>
      </c>
      <c r="I13" s="192">
        <f t="shared" si="0"/>
        <v>1514.4</v>
      </c>
      <c r="J13" s="192">
        <f t="shared" si="0"/>
        <v>452.55</v>
      </c>
      <c r="K13" s="192">
        <f t="shared" si="0"/>
        <v>252</v>
      </c>
      <c r="L13" s="192">
        <f t="shared" si="0"/>
        <v>427.42</v>
      </c>
      <c r="M13" s="192">
        <f t="shared" si="0"/>
        <v>554.82000000000005</v>
      </c>
      <c r="N13" s="192">
        <f t="shared" si="0"/>
        <v>459.91</v>
      </c>
      <c r="O13" s="192">
        <f t="shared" si="0"/>
        <v>390.88</v>
      </c>
      <c r="P13" s="192">
        <f t="shared" si="0"/>
        <v>496.8</v>
      </c>
      <c r="Q13" s="191">
        <f t="shared" si="0"/>
        <v>650</v>
      </c>
      <c r="R13" s="196"/>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89"/>
    </row>
    <row r="14" spans="2:47" x14ac:dyDescent="0.2">
      <c r="B14" s="248"/>
      <c r="C14" s="207"/>
      <c r="D14" s="229"/>
      <c r="E14" s="229"/>
      <c r="F14" s="229"/>
      <c r="G14" s="229"/>
      <c r="H14" s="229"/>
      <c r="I14" s="229"/>
      <c r="J14" s="229"/>
      <c r="K14" s="229"/>
      <c r="L14" s="229"/>
      <c r="M14" s="229"/>
      <c r="N14" s="229"/>
      <c r="O14" s="229"/>
      <c r="P14" s="229"/>
      <c r="Q14" s="230"/>
      <c r="R14" s="196"/>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row>
    <row r="15" spans="2:47" x14ac:dyDescent="0.2">
      <c r="B15" s="247"/>
      <c r="C15" s="206" t="s">
        <v>2</v>
      </c>
      <c r="D15" s="229"/>
      <c r="E15" s="229"/>
      <c r="F15" s="229"/>
      <c r="G15" s="229"/>
      <c r="H15" s="229"/>
      <c r="I15" s="229"/>
      <c r="J15" s="229"/>
      <c r="K15" s="229"/>
      <c r="L15" s="229"/>
      <c r="M15" s="229"/>
      <c r="N15" s="229"/>
      <c r="O15" s="229"/>
      <c r="P15" s="229"/>
      <c r="Q15" s="230"/>
      <c r="R15" s="196"/>
      <c r="S15" s="398"/>
      <c r="T15" s="398"/>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c r="AT15" s="398"/>
    </row>
    <row r="16" spans="2:47" x14ac:dyDescent="0.2">
      <c r="B16" s="247"/>
      <c r="C16" s="206" t="s">
        <v>3</v>
      </c>
      <c r="D16" s="229"/>
      <c r="E16" s="229"/>
      <c r="F16" s="229"/>
      <c r="G16" s="229"/>
      <c r="H16" s="229"/>
      <c r="I16" s="229"/>
      <c r="J16" s="229"/>
      <c r="K16" s="229"/>
      <c r="L16" s="229"/>
      <c r="M16" s="229"/>
      <c r="N16" s="229"/>
      <c r="O16" s="229"/>
      <c r="P16" s="229"/>
      <c r="Q16" s="230"/>
      <c r="R16" s="196"/>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c r="AT16" s="398"/>
    </row>
    <row r="17" spans="1:46" x14ac:dyDescent="0.2">
      <c r="B17" s="207"/>
      <c r="C17" s="207" t="s">
        <v>33</v>
      </c>
      <c r="D17" s="338">
        <v>24</v>
      </c>
      <c r="E17" s="338">
        <v>18.5</v>
      </c>
      <c r="F17" s="338">
        <v>15</v>
      </c>
      <c r="G17" s="338">
        <v>74.400000000000006</v>
      </c>
      <c r="H17" s="338">
        <v>123.25</v>
      </c>
      <c r="I17" s="338">
        <v>92.65</v>
      </c>
      <c r="J17" s="338">
        <v>13.75</v>
      </c>
      <c r="K17" s="338">
        <v>15</v>
      </c>
      <c r="L17" s="338">
        <v>31.5</v>
      </c>
      <c r="M17" s="338">
        <v>25.8</v>
      </c>
      <c r="N17" s="338">
        <v>25.8</v>
      </c>
      <c r="O17" s="338">
        <v>108.9</v>
      </c>
      <c r="P17" s="338">
        <v>57</v>
      </c>
      <c r="Q17" s="341">
        <v>50</v>
      </c>
      <c r="R17" s="196"/>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row>
    <row r="18" spans="1:46" x14ac:dyDescent="0.2">
      <c r="B18" s="207"/>
      <c r="C18" s="207" t="s">
        <v>65</v>
      </c>
      <c r="D18" s="339">
        <v>27.52</v>
      </c>
      <c r="E18" s="339">
        <v>18.350000000000001</v>
      </c>
      <c r="F18" s="339">
        <v>12.84</v>
      </c>
      <c r="G18" s="339">
        <v>2.75</v>
      </c>
      <c r="H18" s="339">
        <v>3.67</v>
      </c>
      <c r="I18" s="339">
        <v>3.21</v>
      </c>
      <c r="J18" s="339">
        <v>30.27</v>
      </c>
      <c r="K18" s="339">
        <v>1.07</v>
      </c>
      <c r="L18" s="339">
        <v>15.59</v>
      </c>
      <c r="M18" s="339">
        <v>21.56</v>
      </c>
      <c r="N18" s="339">
        <v>19.72</v>
      </c>
      <c r="O18" s="339">
        <v>10.55</v>
      </c>
      <c r="P18" s="339">
        <v>34.4</v>
      </c>
      <c r="Q18" s="342">
        <v>19.260000000000002</v>
      </c>
      <c r="R18" s="196"/>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row>
    <row r="19" spans="1:46" x14ac:dyDescent="0.2">
      <c r="B19" s="250"/>
      <c r="C19" s="207" t="s">
        <v>66</v>
      </c>
      <c r="D19" s="338">
        <v>9.4</v>
      </c>
      <c r="E19" s="338">
        <v>15.98</v>
      </c>
      <c r="F19" s="338">
        <v>10.34</v>
      </c>
      <c r="G19" s="338">
        <v>14.57</v>
      </c>
      <c r="H19" s="338">
        <v>18.329999999999998</v>
      </c>
      <c r="I19" s="338">
        <v>15.51</v>
      </c>
      <c r="J19" s="338">
        <v>17.39</v>
      </c>
      <c r="K19" s="338">
        <v>5.17</v>
      </c>
      <c r="L19" s="338">
        <v>8.93</v>
      </c>
      <c r="M19" s="338">
        <v>11.75</v>
      </c>
      <c r="N19" s="338">
        <v>10.81</v>
      </c>
      <c r="O19" s="338">
        <v>3.76</v>
      </c>
      <c r="P19" s="338">
        <v>14.1</v>
      </c>
      <c r="Q19" s="341">
        <v>8.4600000000000009</v>
      </c>
      <c r="R19" s="196"/>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row>
    <row r="20" spans="1:46" x14ac:dyDescent="0.2">
      <c r="B20" s="250"/>
      <c r="C20" s="207" t="s">
        <v>85</v>
      </c>
      <c r="D20" s="340">
        <v>5.82</v>
      </c>
      <c r="E20" s="340">
        <v>10.38</v>
      </c>
      <c r="F20" s="340">
        <v>3.78</v>
      </c>
      <c r="G20" s="340">
        <v>0</v>
      </c>
      <c r="H20" s="340">
        <v>0</v>
      </c>
      <c r="I20" s="340">
        <v>0</v>
      </c>
      <c r="J20" s="340">
        <v>0</v>
      </c>
      <c r="K20" s="340">
        <v>0</v>
      </c>
      <c r="L20" s="340">
        <v>5.82</v>
      </c>
      <c r="M20" s="340">
        <v>5.82</v>
      </c>
      <c r="N20" s="340">
        <v>5.82</v>
      </c>
      <c r="O20" s="340">
        <v>0</v>
      </c>
      <c r="P20" s="340">
        <v>24.65</v>
      </c>
      <c r="Q20" s="340">
        <v>5.53</v>
      </c>
      <c r="R20" s="196"/>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row>
    <row r="21" spans="1:46" x14ac:dyDescent="0.2">
      <c r="B21" s="207"/>
      <c r="C21" s="207" t="s">
        <v>236</v>
      </c>
      <c r="D21" s="338">
        <v>14.8</v>
      </c>
      <c r="E21" s="338">
        <v>49.49</v>
      </c>
      <c r="F21" s="338">
        <v>59.86</v>
      </c>
      <c r="G21" s="338">
        <v>88.39</v>
      </c>
      <c r="H21" s="338">
        <v>88.39</v>
      </c>
      <c r="I21" s="338">
        <v>88.39</v>
      </c>
      <c r="J21" s="338">
        <v>62.83</v>
      </c>
      <c r="K21" s="338">
        <v>33.85</v>
      </c>
      <c r="L21" s="338">
        <v>52.03</v>
      </c>
      <c r="M21" s="338">
        <v>65.349999999999994</v>
      </c>
      <c r="N21" s="338">
        <v>65.349999999999994</v>
      </c>
      <c r="O21" s="338">
        <v>70.77</v>
      </c>
      <c r="P21" s="338">
        <v>68.739999999999995</v>
      </c>
      <c r="Q21" s="341">
        <v>8.9</v>
      </c>
      <c r="R21" s="196"/>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c r="AT21" s="398"/>
    </row>
    <row r="22" spans="1:46" x14ac:dyDescent="0.2">
      <c r="B22" s="207"/>
      <c r="C22" s="207" t="s">
        <v>237</v>
      </c>
      <c r="D22" s="339">
        <v>0</v>
      </c>
      <c r="E22" s="339">
        <v>16.239999999999998</v>
      </c>
      <c r="F22" s="339">
        <v>0</v>
      </c>
      <c r="G22" s="339">
        <v>44.48</v>
      </c>
      <c r="H22" s="339">
        <v>49.91</v>
      </c>
      <c r="I22" s="339">
        <v>46.15</v>
      </c>
      <c r="J22" s="339">
        <v>22.22</v>
      </c>
      <c r="K22" s="339">
        <v>0</v>
      </c>
      <c r="L22" s="339">
        <v>0</v>
      </c>
      <c r="M22" s="339">
        <v>6.19</v>
      </c>
      <c r="N22" s="339">
        <v>6.19</v>
      </c>
      <c r="O22" s="339">
        <v>10.83</v>
      </c>
      <c r="P22" s="339">
        <v>0</v>
      </c>
      <c r="Q22" s="342">
        <v>0</v>
      </c>
      <c r="R22" s="196"/>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row>
    <row r="23" spans="1:46" x14ac:dyDescent="0.2">
      <c r="B23" s="207"/>
      <c r="C23" s="207" t="s">
        <v>235</v>
      </c>
      <c r="D23" s="338">
        <v>0</v>
      </c>
      <c r="E23" s="338">
        <v>0</v>
      </c>
      <c r="F23" s="338">
        <v>0.56999999999999995</v>
      </c>
      <c r="G23" s="338">
        <v>16.34</v>
      </c>
      <c r="H23" s="338">
        <v>16.66</v>
      </c>
      <c r="I23" s="338">
        <v>16.66</v>
      </c>
      <c r="J23" s="338">
        <v>1.19</v>
      </c>
      <c r="K23" s="338">
        <v>16.37</v>
      </c>
      <c r="L23" s="338">
        <v>0</v>
      </c>
      <c r="M23" s="338">
        <v>0</v>
      </c>
      <c r="N23" s="338">
        <v>0</v>
      </c>
      <c r="O23" s="338">
        <v>16.37</v>
      </c>
      <c r="P23" s="338">
        <v>0</v>
      </c>
      <c r="Q23" s="341">
        <v>0.5</v>
      </c>
      <c r="R23" s="196"/>
      <c r="S23" s="398"/>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row>
    <row r="24" spans="1:46" x14ac:dyDescent="0.2">
      <c r="B24" s="207"/>
      <c r="C24" s="207" t="s">
        <v>68</v>
      </c>
      <c r="D24" s="340">
        <v>18.8</v>
      </c>
      <c r="E24" s="340">
        <v>18.7</v>
      </c>
      <c r="F24" s="340">
        <v>18.12</v>
      </c>
      <c r="G24" s="340">
        <v>18.96</v>
      </c>
      <c r="H24" s="340">
        <v>20.65</v>
      </c>
      <c r="I24" s="340">
        <v>19.88</v>
      </c>
      <c r="J24" s="340">
        <v>17.66</v>
      </c>
      <c r="K24" s="340">
        <v>11.77</v>
      </c>
      <c r="L24" s="340">
        <v>14.49</v>
      </c>
      <c r="M24" s="340">
        <v>15.63</v>
      </c>
      <c r="N24" s="340">
        <v>15.23</v>
      </c>
      <c r="O24" s="340">
        <v>16.12</v>
      </c>
      <c r="P24" s="340">
        <v>21.99</v>
      </c>
      <c r="Q24" s="343">
        <v>14.76</v>
      </c>
      <c r="R24" s="196"/>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row>
    <row r="25" spans="1:46" x14ac:dyDescent="0.2">
      <c r="B25" s="207"/>
      <c r="C25" s="207" t="s">
        <v>67</v>
      </c>
      <c r="D25" s="338">
        <v>8.32</v>
      </c>
      <c r="E25" s="338">
        <v>9.3800000000000008</v>
      </c>
      <c r="F25" s="338">
        <v>21.22</v>
      </c>
      <c r="G25" s="338">
        <v>8.32</v>
      </c>
      <c r="H25" s="338">
        <v>8.32</v>
      </c>
      <c r="I25" s="338">
        <v>8.32</v>
      </c>
      <c r="J25" s="338">
        <v>9.3800000000000008</v>
      </c>
      <c r="K25" s="338">
        <v>8.32</v>
      </c>
      <c r="L25" s="338">
        <v>8.32</v>
      </c>
      <c r="M25" s="338">
        <v>8.32</v>
      </c>
      <c r="N25" s="338">
        <v>8.32</v>
      </c>
      <c r="O25" s="338">
        <v>9.3800000000000008</v>
      </c>
      <c r="P25" s="338">
        <v>9.3800000000000008</v>
      </c>
      <c r="Q25" s="341">
        <v>10.61</v>
      </c>
      <c r="R25" s="196"/>
      <c r="S25" s="398"/>
      <c r="T25" s="398"/>
      <c r="U25" s="398"/>
      <c r="V25" s="398"/>
      <c r="W25" s="398"/>
      <c r="X25" s="398"/>
      <c r="Y25" s="398"/>
      <c r="Z25" s="398"/>
      <c r="AA25" s="398"/>
      <c r="AB25" s="398"/>
      <c r="AC25" s="398"/>
      <c r="AD25" s="398"/>
      <c r="AE25" s="398"/>
      <c r="AF25" s="398"/>
      <c r="AG25" s="398"/>
      <c r="AH25" s="398"/>
      <c r="AI25" s="398"/>
      <c r="AJ25" s="398"/>
      <c r="AK25" s="398"/>
      <c r="AL25" s="398"/>
      <c r="AM25" s="398"/>
      <c r="AN25" s="398"/>
      <c r="AO25" s="398"/>
      <c r="AP25" s="398"/>
      <c r="AQ25" s="398"/>
      <c r="AR25" s="398"/>
      <c r="AS25" s="398"/>
      <c r="AT25" s="398"/>
    </row>
    <row r="26" spans="1:46" x14ac:dyDescent="0.2">
      <c r="B26" s="207"/>
      <c r="C26" s="207" t="s">
        <v>86</v>
      </c>
      <c r="D26" s="339">
        <v>17</v>
      </c>
      <c r="E26" s="339">
        <v>18.75</v>
      </c>
      <c r="F26" s="339">
        <v>16.5</v>
      </c>
      <c r="G26" s="339">
        <v>16.5</v>
      </c>
      <c r="H26" s="339">
        <v>16.5</v>
      </c>
      <c r="I26" s="339">
        <v>16.5</v>
      </c>
      <c r="J26" s="339">
        <v>16.5</v>
      </c>
      <c r="K26" s="339">
        <v>16.5</v>
      </c>
      <c r="L26" s="339">
        <v>17</v>
      </c>
      <c r="M26" s="339">
        <v>17</v>
      </c>
      <c r="N26" s="339">
        <v>17</v>
      </c>
      <c r="O26" s="339">
        <v>16.5</v>
      </c>
      <c r="P26" s="339">
        <v>17.5</v>
      </c>
      <c r="Q26" s="342">
        <v>16.5</v>
      </c>
      <c r="R26" s="196"/>
      <c r="S26" s="398"/>
      <c r="T26" s="398"/>
      <c r="U26" s="398"/>
      <c r="V26" s="398"/>
      <c r="W26" s="398"/>
      <c r="X26" s="398"/>
      <c r="Y26" s="398"/>
      <c r="Z26" s="398"/>
      <c r="AA26" s="398"/>
      <c r="AB26" s="398"/>
      <c r="AC26" s="398"/>
      <c r="AD26" s="398"/>
      <c r="AE26" s="398"/>
      <c r="AF26" s="398"/>
      <c r="AG26" s="398"/>
      <c r="AH26" s="398"/>
      <c r="AI26" s="398"/>
      <c r="AJ26" s="398"/>
      <c r="AK26" s="398"/>
      <c r="AL26" s="398"/>
      <c r="AM26" s="398"/>
      <c r="AN26" s="398"/>
      <c r="AO26" s="398"/>
      <c r="AP26" s="398"/>
      <c r="AQ26" s="398"/>
      <c r="AR26" s="398"/>
      <c r="AS26" s="398"/>
      <c r="AT26" s="398"/>
    </row>
    <row r="27" spans="1:46" x14ac:dyDescent="0.2">
      <c r="B27" s="207"/>
      <c r="C27" s="207" t="s">
        <v>53</v>
      </c>
      <c r="D27" s="344">
        <v>3.44</v>
      </c>
      <c r="E27" s="344">
        <v>9.43</v>
      </c>
      <c r="F27" s="344">
        <v>60.46</v>
      </c>
      <c r="G27" s="344">
        <v>32.630000000000003</v>
      </c>
      <c r="H27" s="344">
        <v>46.14</v>
      </c>
      <c r="I27" s="344">
        <v>47.54</v>
      </c>
      <c r="J27" s="344">
        <v>13.54</v>
      </c>
      <c r="K27" s="344" t="s">
        <v>238</v>
      </c>
      <c r="L27" s="344">
        <v>10.45</v>
      </c>
      <c r="M27" s="344">
        <v>9.49</v>
      </c>
      <c r="N27" s="344">
        <v>9.23</v>
      </c>
      <c r="O27" s="344">
        <v>15.98</v>
      </c>
      <c r="P27" s="344">
        <v>17.21</v>
      </c>
      <c r="Q27" s="345">
        <v>20.93</v>
      </c>
      <c r="R27" s="196"/>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row>
    <row r="28" spans="1:46" x14ac:dyDescent="0.2">
      <c r="B28" s="207"/>
      <c r="C28" s="207" t="s">
        <v>87</v>
      </c>
      <c r="D28" s="340">
        <v>3.28</v>
      </c>
      <c r="E28" s="340">
        <v>4.3099999999999996</v>
      </c>
      <c r="F28" s="340">
        <v>4.97</v>
      </c>
      <c r="G28" s="340">
        <v>3.28</v>
      </c>
      <c r="H28" s="340">
        <v>3.28</v>
      </c>
      <c r="I28" s="340">
        <v>3.28</v>
      </c>
      <c r="J28" s="340">
        <v>4.3099999999999996</v>
      </c>
      <c r="K28" s="340">
        <v>3.28</v>
      </c>
      <c r="L28" s="340">
        <v>3.28</v>
      </c>
      <c r="M28" s="340">
        <v>3.28</v>
      </c>
      <c r="N28" s="340">
        <v>3.28</v>
      </c>
      <c r="O28" s="340">
        <v>4.3099999999999996</v>
      </c>
      <c r="P28" s="340">
        <v>4.3099999999999996</v>
      </c>
      <c r="Q28" s="343">
        <v>4.97</v>
      </c>
      <c r="R28" s="196"/>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row>
    <row r="29" spans="1:46" x14ac:dyDescent="0.2">
      <c r="B29" s="249"/>
      <c r="C29" s="207" t="s">
        <v>54</v>
      </c>
      <c r="D29" s="338">
        <v>3.31</v>
      </c>
      <c r="E29" s="338">
        <v>4.74</v>
      </c>
      <c r="F29" s="337">
        <v>5.59</v>
      </c>
      <c r="G29" s="338">
        <v>8.02</v>
      </c>
      <c r="H29" s="338">
        <v>9.8800000000000008</v>
      </c>
      <c r="I29" s="338">
        <v>8.9499999999999993</v>
      </c>
      <c r="J29" s="338">
        <v>5.23</v>
      </c>
      <c r="K29" s="338">
        <v>2.78</v>
      </c>
      <c r="L29" s="338">
        <v>4.1900000000000004</v>
      </c>
      <c r="M29" s="338">
        <v>4.75</v>
      </c>
      <c r="N29" s="338">
        <v>4.67</v>
      </c>
      <c r="O29" s="338">
        <v>7.09</v>
      </c>
      <c r="P29" s="338">
        <v>6.73</v>
      </c>
      <c r="Q29" s="341">
        <v>4.01</v>
      </c>
      <c r="R29" s="196"/>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row>
    <row r="30" spans="1:46" x14ac:dyDescent="0.2">
      <c r="B30" s="247"/>
      <c r="C30" s="206" t="s">
        <v>55</v>
      </c>
      <c r="D30" s="211">
        <f t="shared" ref="D30" si="1">SUM(D17:D29)</f>
        <v>135.69</v>
      </c>
      <c r="E30" s="211">
        <f t="shared" ref="E30" si="2">SUM(E17:E29)</f>
        <v>194.25</v>
      </c>
      <c r="F30" s="211">
        <f t="shared" ref="F30" si="3">SUM(F17:F29)</f>
        <v>229.25</v>
      </c>
      <c r="G30" s="211">
        <f t="shared" ref="G30" si="4">SUM(G17:G29)</f>
        <v>328.63999999999993</v>
      </c>
      <c r="H30" s="211">
        <f t="shared" ref="H30" si="5">SUM(H17:H29)</f>
        <v>404.9799999999999</v>
      </c>
      <c r="I30" s="211">
        <f t="shared" ref="I30" si="6">SUM(I17:I29)</f>
        <v>367.03999999999996</v>
      </c>
      <c r="J30" s="211">
        <f t="shared" ref="J30" si="7">SUM(J17:J29)</f>
        <v>214.26999999999995</v>
      </c>
      <c r="K30" s="211">
        <f t="shared" ref="K30" si="8">SUM(K17:K29)</f>
        <v>114.11000000000001</v>
      </c>
      <c r="L30" s="211">
        <f t="shared" ref="L30" si="9">SUM(L17:L29)</f>
        <v>171.6</v>
      </c>
      <c r="M30" s="211">
        <f t="shared" ref="M30" si="10">SUM(M17:M29)</f>
        <v>194.94</v>
      </c>
      <c r="N30" s="211">
        <f t="shared" ref="N30" si="11">SUM(N17:N29)</f>
        <v>191.41999999999996</v>
      </c>
      <c r="O30" s="211">
        <f t="shared" ref="O30" si="12">SUM(O17:O29)</f>
        <v>290.56000000000006</v>
      </c>
      <c r="P30" s="211">
        <f t="shared" ref="P30" si="13">SUM(P17:P29)</f>
        <v>276.01</v>
      </c>
      <c r="Q30" s="202">
        <f t="shared" ref="Q30" si="14">SUM(Q17:Q29)</f>
        <v>164.43</v>
      </c>
      <c r="R30" s="212"/>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390"/>
      <c r="AS30" s="390"/>
      <c r="AT30" s="390"/>
    </row>
    <row r="31" spans="1:46" x14ac:dyDescent="0.2">
      <c r="B31" s="251"/>
      <c r="C31" s="207"/>
      <c r="D31" s="227"/>
      <c r="E31" s="227"/>
      <c r="F31" s="227"/>
      <c r="G31" s="227"/>
      <c r="H31" s="227"/>
      <c r="I31" s="227"/>
      <c r="J31" s="227"/>
      <c r="K31" s="227"/>
      <c r="L31" s="227"/>
      <c r="M31" s="227"/>
      <c r="N31" s="227"/>
      <c r="O31" s="227"/>
      <c r="P31" s="227"/>
      <c r="Q31" s="228"/>
      <c r="R31" s="196"/>
      <c r="S31" s="398"/>
      <c r="T31" s="398"/>
      <c r="U31" s="398"/>
      <c r="V31" s="398"/>
      <c r="W31" s="398"/>
      <c r="X31" s="398"/>
      <c r="Y31" s="398"/>
      <c r="Z31" s="398"/>
      <c r="AA31" s="398"/>
      <c r="AB31" s="398"/>
      <c r="AC31" s="398"/>
      <c r="AD31" s="398"/>
      <c r="AE31" s="398"/>
      <c r="AF31" s="398"/>
      <c r="AG31" s="398"/>
      <c r="AH31" s="398"/>
      <c r="AI31" s="398"/>
      <c r="AJ31" s="398"/>
      <c r="AK31" s="398"/>
      <c r="AL31" s="398"/>
      <c r="AM31" s="398"/>
      <c r="AN31" s="398"/>
      <c r="AO31" s="398"/>
      <c r="AP31" s="398"/>
      <c r="AQ31" s="398"/>
      <c r="AR31" s="398"/>
      <c r="AS31" s="398"/>
      <c r="AT31" s="398"/>
    </row>
    <row r="32" spans="1:46" x14ac:dyDescent="0.2">
      <c r="A32" s="19"/>
      <c r="B32" s="247"/>
      <c r="C32" s="206" t="s">
        <v>12</v>
      </c>
      <c r="D32" s="227"/>
      <c r="E32" s="227"/>
      <c r="F32" s="227"/>
      <c r="G32" s="227"/>
      <c r="H32" s="227"/>
      <c r="I32" s="227"/>
      <c r="J32" s="227"/>
      <c r="K32" s="227"/>
      <c r="L32" s="227"/>
      <c r="M32" s="227"/>
      <c r="N32" s="227"/>
      <c r="O32" s="227"/>
      <c r="P32" s="227"/>
      <c r="Q32" s="228"/>
      <c r="R32" s="196"/>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c r="AT32" s="398"/>
    </row>
    <row r="33" spans="1:46" x14ac:dyDescent="0.2">
      <c r="B33" s="207"/>
      <c r="C33" s="264" t="s">
        <v>56</v>
      </c>
      <c r="D33" s="362">
        <v>0.46</v>
      </c>
      <c r="E33" s="350">
        <v>0.62</v>
      </c>
      <c r="F33" s="350">
        <v>1.68</v>
      </c>
      <c r="G33" s="350">
        <v>0.46</v>
      </c>
      <c r="H33" s="350">
        <v>0.46</v>
      </c>
      <c r="I33" s="350">
        <v>0.46</v>
      </c>
      <c r="J33" s="350">
        <v>0.62</v>
      </c>
      <c r="K33" s="350">
        <v>0.46</v>
      </c>
      <c r="L33" s="350">
        <v>0.46</v>
      </c>
      <c r="M33" s="350">
        <v>0.46</v>
      </c>
      <c r="N33" s="350">
        <v>0.46</v>
      </c>
      <c r="O33" s="350">
        <v>0.62</v>
      </c>
      <c r="P33" s="350">
        <v>0.62</v>
      </c>
      <c r="Q33" s="353">
        <v>0.84</v>
      </c>
      <c r="R33" s="196"/>
      <c r="S33" s="39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c r="AQ33" s="398"/>
      <c r="AR33" s="398"/>
      <c r="AS33" s="398"/>
      <c r="AT33" s="398"/>
    </row>
    <row r="34" spans="1:46" x14ac:dyDescent="0.2">
      <c r="B34" s="207"/>
      <c r="C34" s="264" t="s">
        <v>57</v>
      </c>
      <c r="D34" s="361">
        <v>3.76</v>
      </c>
      <c r="E34" s="361">
        <v>4.92</v>
      </c>
      <c r="F34" s="361">
        <v>14.92</v>
      </c>
      <c r="G34" s="361">
        <v>3.76</v>
      </c>
      <c r="H34" s="361">
        <v>3.76</v>
      </c>
      <c r="I34" s="361">
        <v>3.76</v>
      </c>
      <c r="J34" s="361">
        <v>4.92</v>
      </c>
      <c r="K34" s="361">
        <v>3.76</v>
      </c>
      <c r="L34" s="361">
        <v>3.76</v>
      </c>
      <c r="M34" s="361">
        <v>3.76</v>
      </c>
      <c r="N34" s="361">
        <v>3.76</v>
      </c>
      <c r="O34" s="361">
        <v>4.92</v>
      </c>
      <c r="P34" s="361">
        <v>4.92</v>
      </c>
      <c r="Q34" s="360">
        <v>7.46</v>
      </c>
      <c r="R34" s="196"/>
      <c r="S34" s="398"/>
      <c r="T34" s="398"/>
      <c r="U34" s="398"/>
      <c r="V34" s="398"/>
      <c r="W34" s="398"/>
      <c r="X34" s="398"/>
      <c r="Y34" s="398"/>
      <c r="Z34" s="398"/>
      <c r="AA34" s="398"/>
      <c r="AB34" s="398"/>
      <c r="AC34" s="398"/>
      <c r="AD34" s="398"/>
      <c r="AE34" s="398"/>
      <c r="AF34" s="398"/>
      <c r="AG34" s="398"/>
      <c r="AH34" s="398"/>
      <c r="AI34" s="398"/>
      <c r="AJ34" s="398"/>
      <c r="AK34" s="398"/>
      <c r="AL34" s="398"/>
      <c r="AM34" s="398"/>
      <c r="AN34" s="398"/>
      <c r="AO34" s="398"/>
      <c r="AP34" s="398"/>
      <c r="AQ34" s="398"/>
      <c r="AR34" s="398"/>
      <c r="AS34" s="398"/>
      <c r="AT34" s="398"/>
    </row>
    <row r="35" spans="1:46" x14ac:dyDescent="0.2">
      <c r="B35" s="207"/>
      <c r="C35" s="264" t="s">
        <v>139</v>
      </c>
      <c r="D35" s="351">
        <v>1.88</v>
      </c>
      <c r="E35" s="351">
        <v>2.87</v>
      </c>
      <c r="F35" s="351">
        <v>6.75</v>
      </c>
      <c r="G35" s="351">
        <v>1.88</v>
      </c>
      <c r="H35" s="351">
        <v>1.88</v>
      </c>
      <c r="I35" s="351">
        <v>1.88</v>
      </c>
      <c r="J35" s="351">
        <v>2.87</v>
      </c>
      <c r="K35" s="351">
        <v>1.88</v>
      </c>
      <c r="L35" s="351">
        <v>1.88</v>
      </c>
      <c r="M35" s="351">
        <v>1.88</v>
      </c>
      <c r="N35" s="351">
        <v>1.88</v>
      </c>
      <c r="O35" s="351">
        <v>2.87</v>
      </c>
      <c r="P35" s="351">
        <v>2.87</v>
      </c>
      <c r="Q35" s="354">
        <v>3.37</v>
      </c>
      <c r="R35" s="196"/>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row>
    <row r="36" spans="1:46" x14ac:dyDescent="0.2">
      <c r="B36" s="207"/>
      <c r="C36" s="264" t="s">
        <v>58</v>
      </c>
      <c r="D36" s="363">
        <v>34.4</v>
      </c>
      <c r="E36" s="358">
        <v>38.79</v>
      </c>
      <c r="F36" s="358">
        <v>87.81</v>
      </c>
      <c r="G36" s="358">
        <v>34.4</v>
      </c>
      <c r="H36" s="358">
        <v>34.4</v>
      </c>
      <c r="I36" s="358">
        <v>34.4</v>
      </c>
      <c r="J36" s="358">
        <v>38.79</v>
      </c>
      <c r="K36" s="358">
        <v>34.4</v>
      </c>
      <c r="L36" s="358">
        <v>34.4</v>
      </c>
      <c r="M36" s="358">
        <v>34.4</v>
      </c>
      <c r="N36" s="358">
        <v>34.4</v>
      </c>
      <c r="O36" s="358">
        <v>38.79</v>
      </c>
      <c r="P36" s="358">
        <v>38.79</v>
      </c>
      <c r="Q36" s="359">
        <v>43.9</v>
      </c>
      <c r="R36" s="196"/>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8"/>
      <c r="AS36" s="398"/>
      <c r="AT36" s="398"/>
    </row>
    <row r="37" spans="1:46" x14ac:dyDescent="0.2">
      <c r="B37" s="207"/>
      <c r="C37" s="264" t="s">
        <v>59</v>
      </c>
      <c r="D37" s="362">
        <v>1.05</v>
      </c>
      <c r="E37" s="350">
        <v>1.4</v>
      </c>
      <c r="F37" s="350">
        <v>3.8</v>
      </c>
      <c r="G37" s="350">
        <v>1.05</v>
      </c>
      <c r="H37" s="350">
        <v>1.05</v>
      </c>
      <c r="I37" s="350">
        <v>1.05</v>
      </c>
      <c r="J37" s="350">
        <v>1.4</v>
      </c>
      <c r="K37" s="350">
        <v>1.05</v>
      </c>
      <c r="L37" s="350">
        <v>1.05</v>
      </c>
      <c r="M37" s="350">
        <v>1.05</v>
      </c>
      <c r="N37" s="350">
        <v>1.05</v>
      </c>
      <c r="O37" s="350">
        <v>1.4</v>
      </c>
      <c r="P37" s="350">
        <v>1.4</v>
      </c>
      <c r="Q37" s="353">
        <v>1.9</v>
      </c>
      <c r="R37" s="196"/>
      <c r="S37" s="398"/>
      <c r="T37" s="398"/>
      <c r="U37" s="398"/>
      <c r="V37" s="398"/>
      <c r="W37" s="398"/>
      <c r="X37" s="398"/>
      <c r="Y37" s="398"/>
      <c r="Z37" s="398"/>
      <c r="AA37" s="398"/>
      <c r="AB37" s="398"/>
      <c r="AC37" s="398"/>
      <c r="AD37" s="398"/>
      <c r="AE37" s="398"/>
      <c r="AF37" s="398"/>
      <c r="AG37" s="398"/>
      <c r="AH37" s="398"/>
      <c r="AI37" s="398"/>
      <c r="AJ37" s="398"/>
      <c r="AK37" s="398"/>
      <c r="AL37" s="398"/>
      <c r="AM37" s="398"/>
      <c r="AN37" s="398"/>
      <c r="AO37" s="398"/>
      <c r="AP37" s="398"/>
      <c r="AQ37" s="398"/>
      <c r="AR37" s="398"/>
      <c r="AS37" s="398"/>
      <c r="AT37" s="398"/>
    </row>
    <row r="38" spans="1:46" x14ac:dyDescent="0.2">
      <c r="B38" s="207"/>
      <c r="C38" s="264" t="s">
        <v>60</v>
      </c>
      <c r="D38" s="363">
        <v>24.11</v>
      </c>
      <c r="E38" s="358">
        <v>27.19</v>
      </c>
      <c r="F38" s="358">
        <v>61.55</v>
      </c>
      <c r="G38" s="358">
        <v>24.11</v>
      </c>
      <c r="H38" s="358">
        <v>24.11</v>
      </c>
      <c r="I38" s="358">
        <v>24.11</v>
      </c>
      <c r="J38" s="358">
        <v>27.19</v>
      </c>
      <c r="K38" s="358">
        <v>24.11</v>
      </c>
      <c r="L38" s="358">
        <v>24.11</v>
      </c>
      <c r="M38" s="358">
        <v>24.11</v>
      </c>
      <c r="N38" s="358">
        <v>24.11</v>
      </c>
      <c r="O38" s="358">
        <v>27.19</v>
      </c>
      <c r="P38" s="358">
        <v>27.19</v>
      </c>
      <c r="Q38" s="359">
        <v>30.77</v>
      </c>
      <c r="R38" s="196"/>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row>
    <row r="39" spans="1:46" x14ac:dyDescent="0.2">
      <c r="B39" s="207"/>
      <c r="C39" s="264" t="s">
        <v>61</v>
      </c>
      <c r="D39" s="362">
        <v>0.64</v>
      </c>
      <c r="E39" s="350">
        <v>0.86</v>
      </c>
      <c r="F39" s="350">
        <v>2.33</v>
      </c>
      <c r="G39" s="350">
        <v>0.64</v>
      </c>
      <c r="H39" s="350">
        <v>0.64</v>
      </c>
      <c r="I39" s="350">
        <v>0.64</v>
      </c>
      <c r="J39" s="350">
        <v>0.86</v>
      </c>
      <c r="K39" s="350">
        <v>0.64</v>
      </c>
      <c r="L39" s="350">
        <v>0.64</v>
      </c>
      <c r="M39" s="350">
        <v>0.64</v>
      </c>
      <c r="N39" s="350">
        <v>0.64</v>
      </c>
      <c r="O39" s="350">
        <v>0.86</v>
      </c>
      <c r="P39" s="350">
        <v>0.86</v>
      </c>
      <c r="Q39" s="353">
        <v>1.1599999999999999</v>
      </c>
      <c r="R39" s="196"/>
      <c r="S39" s="398"/>
      <c r="T39" s="398"/>
      <c r="U39" s="398"/>
      <c r="V39" s="398"/>
      <c r="W39" s="398"/>
      <c r="X39" s="398"/>
      <c r="Y39" s="398"/>
      <c r="Z39" s="398"/>
      <c r="AA39" s="398"/>
      <c r="AB39" s="398"/>
      <c r="AC39" s="398"/>
      <c r="AD39" s="398"/>
      <c r="AE39" s="398"/>
      <c r="AF39" s="398"/>
      <c r="AG39" s="398"/>
      <c r="AH39" s="398"/>
      <c r="AI39" s="398"/>
      <c r="AJ39" s="398"/>
      <c r="AK39" s="398"/>
      <c r="AL39" s="398"/>
      <c r="AM39" s="398"/>
      <c r="AN39" s="398"/>
      <c r="AO39" s="398"/>
      <c r="AP39" s="398"/>
      <c r="AQ39" s="398"/>
      <c r="AR39" s="398"/>
      <c r="AS39" s="398"/>
      <c r="AT39" s="398"/>
    </row>
    <row r="40" spans="1:46" x14ac:dyDescent="0.2">
      <c r="B40" s="207"/>
      <c r="C40" s="264" t="s">
        <v>62</v>
      </c>
      <c r="D40" s="364">
        <v>37.18</v>
      </c>
      <c r="E40" s="361">
        <v>43.12</v>
      </c>
      <c r="F40" s="361">
        <v>96.51</v>
      </c>
      <c r="G40" s="361">
        <v>37.18</v>
      </c>
      <c r="H40" s="361">
        <v>37.18</v>
      </c>
      <c r="I40" s="361">
        <v>37.18</v>
      </c>
      <c r="J40" s="361">
        <v>43.12</v>
      </c>
      <c r="K40" s="361">
        <v>37.18</v>
      </c>
      <c r="L40" s="361">
        <v>37.18</v>
      </c>
      <c r="M40" s="361">
        <v>37.18</v>
      </c>
      <c r="N40" s="361">
        <v>37.18</v>
      </c>
      <c r="O40" s="361">
        <v>43.12</v>
      </c>
      <c r="P40" s="361">
        <v>43.12</v>
      </c>
      <c r="Q40" s="360">
        <v>48.26</v>
      </c>
      <c r="R40" s="196"/>
      <c r="S40" s="398"/>
      <c r="T40" s="398"/>
      <c r="U40" s="398"/>
      <c r="V40" s="398"/>
      <c r="W40" s="398"/>
      <c r="X40" s="398"/>
      <c r="Y40" s="398"/>
      <c r="Z40" s="398"/>
      <c r="AA40" s="398"/>
      <c r="AB40" s="398"/>
      <c r="AC40" s="398"/>
      <c r="AD40" s="398"/>
      <c r="AE40" s="398"/>
      <c r="AF40" s="398"/>
      <c r="AG40" s="398"/>
      <c r="AH40" s="398"/>
      <c r="AI40" s="398"/>
      <c r="AJ40" s="398"/>
      <c r="AK40" s="398"/>
      <c r="AL40" s="398"/>
      <c r="AM40" s="398"/>
      <c r="AN40" s="398"/>
      <c r="AO40" s="398"/>
      <c r="AP40" s="398"/>
      <c r="AQ40" s="398"/>
      <c r="AR40" s="398"/>
      <c r="AS40" s="398"/>
      <c r="AT40" s="398"/>
    </row>
    <row r="41" spans="1:46" ht="15" x14ac:dyDescent="0.25">
      <c r="B41" s="249"/>
      <c r="C41" s="206" t="s">
        <v>40</v>
      </c>
      <c r="D41" s="211">
        <f t="shared" ref="D41" si="15">SUM(D33:D40)</f>
        <v>103.47999999999999</v>
      </c>
      <c r="E41" s="211">
        <f t="shared" ref="E41" si="16">SUM(E33:E40)</f>
        <v>119.77000000000001</v>
      </c>
      <c r="F41" s="211">
        <f t="shared" ref="F41" si="17">SUM(F33:F40)</f>
        <v>275.35000000000002</v>
      </c>
      <c r="G41" s="211">
        <f t="shared" ref="G41" si="18">SUM(G33:G40)</f>
        <v>103.47999999999999</v>
      </c>
      <c r="H41" s="211">
        <f t="shared" ref="H41" si="19">SUM(H33:H40)</f>
        <v>103.47999999999999</v>
      </c>
      <c r="I41" s="211">
        <f t="shared" ref="I41" si="20">SUM(I33:I40)</f>
        <v>103.47999999999999</v>
      </c>
      <c r="J41" s="211">
        <f t="shared" ref="J41" si="21">SUM(J33:J40)</f>
        <v>119.77000000000001</v>
      </c>
      <c r="K41" s="211">
        <f t="shared" ref="K41" si="22">SUM(K33:K40)</f>
        <v>103.47999999999999</v>
      </c>
      <c r="L41" s="211">
        <f t="shared" ref="L41" si="23">SUM(L33:L40)</f>
        <v>103.47999999999999</v>
      </c>
      <c r="M41" s="211">
        <f t="shared" ref="M41" si="24">SUM(M33:M40)</f>
        <v>103.47999999999999</v>
      </c>
      <c r="N41" s="211">
        <f t="shared" ref="N41" si="25">SUM(N33:N40)</f>
        <v>103.47999999999999</v>
      </c>
      <c r="O41" s="211">
        <f t="shared" ref="O41" si="26">SUM(O33:O40)</f>
        <v>119.77000000000001</v>
      </c>
      <c r="P41" s="211">
        <f t="shared" ref="P41" si="27">SUM(P33:P40)</f>
        <v>119.77000000000001</v>
      </c>
      <c r="Q41" s="202">
        <f t="shared" ref="Q41" si="28">SUM(Q33:Q40)</f>
        <v>137.66</v>
      </c>
      <c r="R41" s="216"/>
      <c r="S41" s="399"/>
      <c r="T41" s="399"/>
      <c r="U41" s="399"/>
      <c r="V41" s="399"/>
      <c r="W41" s="399"/>
      <c r="X41" s="399"/>
      <c r="Y41" s="399"/>
      <c r="Z41" s="399"/>
      <c r="AA41" s="399"/>
      <c r="AB41" s="399"/>
      <c r="AC41" s="399"/>
      <c r="AD41" s="399"/>
      <c r="AE41" s="399"/>
      <c r="AF41" s="399"/>
      <c r="AG41" s="402"/>
      <c r="AH41" s="402"/>
      <c r="AI41" s="402"/>
      <c r="AJ41" s="390"/>
      <c r="AK41" s="390"/>
      <c r="AL41" s="390"/>
      <c r="AM41" s="390"/>
      <c r="AN41" s="390"/>
      <c r="AO41" s="390"/>
      <c r="AP41" s="390"/>
      <c r="AQ41" s="390"/>
      <c r="AR41" s="390"/>
      <c r="AS41" s="390"/>
      <c r="AT41" s="390"/>
    </row>
    <row r="42" spans="1:46" ht="15" x14ac:dyDescent="0.25">
      <c r="B42" s="249"/>
      <c r="C42" s="207" t="s">
        <v>225</v>
      </c>
      <c r="D42" s="225"/>
      <c r="E42" s="225"/>
      <c r="F42" s="225"/>
      <c r="G42" s="225"/>
      <c r="H42" s="225"/>
      <c r="I42" s="225"/>
      <c r="J42" s="225"/>
      <c r="K42" s="225"/>
      <c r="L42" s="225"/>
      <c r="M42" s="225"/>
      <c r="N42" s="225"/>
      <c r="O42" s="225"/>
      <c r="P42" s="225"/>
      <c r="Q42" s="226"/>
      <c r="R42" s="215"/>
      <c r="S42" s="396"/>
      <c r="T42" s="396"/>
      <c r="U42" s="396"/>
      <c r="V42" s="396"/>
      <c r="W42" s="396"/>
      <c r="X42" s="396"/>
      <c r="Y42" s="396"/>
      <c r="Z42" s="396"/>
      <c r="AA42" s="396"/>
      <c r="AB42" s="396"/>
      <c r="AC42" s="396"/>
      <c r="AD42" s="396"/>
      <c r="AE42" s="396"/>
      <c r="AF42" s="396"/>
      <c r="AG42" s="401"/>
      <c r="AH42" s="401"/>
      <c r="AI42" s="401"/>
      <c r="AJ42" s="398"/>
      <c r="AK42" s="398"/>
      <c r="AL42" s="398"/>
      <c r="AM42" s="398"/>
      <c r="AN42" s="398"/>
      <c r="AO42" s="398"/>
      <c r="AP42" s="398"/>
      <c r="AQ42" s="398"/>
      <c r="AR42" s="398"/>
      <c r="AS42" s="398"/>
      <c r="AT42" s="398"/>
    </row>
    <row r="43" spans="1:46" ht="15" x14ac:dyDescent="0.25">
      <c r="A43" s="21"/>
      <c r="B43" s="247"/>
      <c r="C43" s="253" t="s">
        <v>133</v>
      </c>
      <c r="D43" s="211">
        <f t="shared" ref="D43" si="29">D30+D41+D42</f>
        <v>239.17</v>
      </c>
      <c r="E43" s="211">
        <f t="shared" ref="E43" si="30">E30+E41+E42</f>
        <v>314.02</v>
      </c>
      <c r="F43" s="211">
        <f t="shared" ref="F43" si="31">F30+F41+F42</f>
        <v>504.6</v>
      </c>
      <c r="G43" s="211">
        <f t="shared" ref="G43" si="32">G30+G41+G42</f>
        <v>432.11999999999989</v>
      </c>
      <c r="H43" s="211">
        <f t="shared" ref="H43" si="33">H30+H41+H42</f>
        <v>508.45999999999992</v>
      </c>
      <c r="I43" s="211">
        <f t="shared" ref="I43" si="34">I30+I41+I42</f>
        <v>470.52</v>
      </c>
      <c r="J43" s="211">
        <f t="shared" ref="J43" si="35">J30+J41+J42</f>
        <v>334.03999999999996</v>
      </c>
      <c r="K43" s="211">
        <f t="shared" ref="K43" si="36">K30+K41+K42</f>
        <v>217.59</v>
      </c>
      <c r="L43" s="211">
        <f t="shared" ref="L43" si="37">L30+L41+L42</f>
        <v>275.08</v>
      </c>
      <c r="M43" s="211">
        <f t="shared" ref="M43" si="38">M30+M41+M42</f>
        <v>298.41999999999996</v>
      </c>
      <c r="N43" s="211">
        <f t="shared" ref="N43" si="39">N30+N41+N42</f>
        <v>294.89999999999998</v>
      </c>
      <c r="O43" s="211">
        <f t="shared" ref="O43" si="40">O30+O41+O42</f>
        <v>410.33000000000004</v>
      </c>
      <c r="P43" s="211">
        <f t="shared" ref="P43" si="41">P30+P41+P42</f>
        <v>395.78</v>
      </c>
      <c r="Q43" s="202">
        <f t="shared" ref="Q43" si="42">Q30+Q41+Q42</f>
        <v>302.09000000000003</v>
      </c>
      <c r="R43" s="213"/>
      <c r="S43" s="399"/>
      <c r="T43" s="399"/>
      <c r="U43" s="399"/>
      <c r="V43" s="399"/>
      <c r="W43" s="399"/>
      <c r="X43" s="399"/>
      <c r="Y43" s="399"/>
      <c r="Z43" s="399"/>
      <c r="AA43" s="399"/>
      <c r="AB43" s="399"/>
      <c r="AC43" s="399"/>
      <c r="AD43" s="399"/>
      <c r="AE43" s="399"/>
      <c r="AF43" s="399"/>
      <c r="AG43" s="402"/>
      <c r="AH43" s="402"/>
      <c r="AI43" s="402"/>
      <c r="AJ43" s="390"/>
      <c r="AK43" s="390"/>
      <c r="AL43" s="390"/>
      <c r="AM43" s="390"/>
      <c r="AN43" s="390"/>
      <c r="AO43" s="390"/>
      <c r="AP43" s="390"/>
      <c r="AQ43" s="390"/>
      <c r="AR43" s="390"/>
      <c r="AS43" s="390"/>
      <c r="AT43" s="390"/>
    </row>
    <row r="44" spans="1:46" ht="15" x14ac:dyDescent="0.25">
      <c r="A44" s="20"/>
      <c r="B44" s="247"/>
      <c r="C44" s="222"/>
      <c r="D44" s="235"/>
      <c r="E44" s="235"/>
      <c r="F44" s="235"/>
      <c r="G44" s="235"/>
      <c r="H44" s="235"/>
      <c r="I44" s="235"/>
      <c r="J44" s="235"/>
      <c r="K44" s="237"/>
      <c r="L44" s="237"/>
      <c r="M44" s="237"/>
      <c r="N44" s="235"/>
      <c r="O44" s="235"/>
      <c r="P44" s="235"/>
      <c r="Q44" s="236"/>
      <c r="R44" s="213"/>
      <c r="S44" s="399"/>
      <c r="T44" s="399"/>
      <c r="U44" s="399"/>
      <c r="V44" s="399"/>
      <c r="W44" s="399"/>
      <c r="X44" s="399"/>
      <c r="Y44" s="399"/>
      <c r="Z44" s="399"/>
      <c r="AA44" s="399"/>
      <c r="AB44" s="399"/>
      <c r="AC44" s="399"/>
      <c r="AD44" s="399"/>
      <c r="AE44" s="399"/>
      <c r="AF44" s="399"/>
      <c r="AG44" s="401"/>
      <c r="AH44" s="401"/>
      <c r="AI44" s="401"/>
      <c r="AJ44" s="398"/>
      <c r="AK44" s="398"/>
      <c r="AL44" s="398"/>
      <c r="AM44" s="398"/>
      <c r="AN44" s="398"/>
      <c r="AO44" s="398"/>
      <c r="AP44" s="398"/>
      <c r="AQ44" s="398"/>
      <c r="AR44" s="398"/>
      <c r="AS44" s="398"/>
      <c r="AT44" s="398"/>
    </row>
    <row r="45" spans="1:46" ht="15" x14ac:dyDescent="0.25">
      <c r="A45" s="19"/>
      <c r="B45" s="206"/>
      <c r="C45" s="253" t="s">
        <v>21</v>
      </c>
      <c r="D45" s="229"/>
      <c r="E45" s="229"/>
      <c r="F45" s="229"/>
      <c r="G45" s="229"/>
      <c r="H45" s="229"/>
      <c r="I45" s="229"/>
      <c r="J45" s="229"/>
      <c r="K45" s="229"/>
      <c r="L45" s="229"/>
      <c r="M45" s="229"/>
      <c r="N45" s="229"/>
      <c r="O45" s="229"/>
      <c r="P45" s="229"/>
      <c r="Q45" s="230"/>
      <c r="R45" s="215"/>
      <c r="S45" s="393"/>
      <c r="T45" s="393"/>
      <c r="U45" s="393"/>
      <c r="V45" s="393"/>
      <c r="W45" s="393"/>
      <c r="X45" s="393"/>
      <c r="Y45" s="393"/>
      <c r="Z45" s="393"/>
      <c r="AA45" s="393"/>
      <c r="AB45" s="393"/>
      <c r="AC45" s="393"/>
      <c r="AD45" s="393"/>
      <c r="AE45" s="393"/>
      <c r="AF45" s="393"/>
      <c r="AG45" s="401"/>
      <c r="AH45" s="401"/>
      <c r="AI45" s="401"/>
      <c r="AJ45" s="398"/>
      <c r="AK45" s="398"/>
      <c r="AL45" s="398"/>
      <c r="AM45" s="398"/>
      <c r="AN45" s="398"/>
      <c r="AO45" s="398"/>
      <c r="AP45" s="398"/>
      <c r="AQ45" s="398"/>
      <c r="AR45" s="398"/>
      <c r="AS45" s="398"/>
      <c r="AT45" s="398"/>
    </row>
    <row r="46" spans="1:46" ht="15" x14ac:dyDescent="0.25">
      <c r="A46" s="20"/>
      <c r="B46" s="206"/>
      <c r="C46" s="253" t="s">
        <v>135</v>
      </c>
      <c r="D46" s="192">
        <f t="shared" ref="D46:Q46" si="43">D13-D30</f>
        <v>103.50999999999999</v>
      </c>
      <c r="E46" s="192">
        <f t="shared" si="43"/>
        <v>172.26999999999998</v>
      </c>
      <c r="F46" s="192">
        <f t="shared" si="43"/>
        <v>339.29999999999995</v>
      </c>
      <c r="G46" s="192">
        <f t="shared" si="43"/>
        <v>255.76000000000005</v>
      </c>
      <c r="H46" s="192">
        <f t="shared" si="43"/>
        <v>1167.6199999999999</v>
      </c>
      <c r="I46" s="192">
        <f t="shared" si="43"/>
        <v>1147.3600000000001</v>
      </c>
      <c r="J46" s="192">
        <f t="shared" si="43"/>
        <v>238.28000000000006</v>
      </c>
      <c r="K46" s="192">
        <f t="shared" si="43"/>
        <v>137.88999999999999</v>
      </c>
      <c r="L46" s="192">
        <f t="shared" si="43"/>
        <v>255.82000000000002</v>
      </c>
      <c r="M46" s="192">
        <f t="shared" si="43"/>
        <v>359.88000000000005</v>
      </c>
      <c r="N46" s="192">
        <f t="shared" si="43"/>
        <v>268.49000000000007</v>
      </c>
      <c r="O46" s="192">
        <f t="shared" si="43"/>
        <v>100.31999999999994</v>
      </c>
      <c r="P46" s="192">
        <f t="shared" si="43"/>
        <v>220.79000000000002</v>
      </c>
      <c r="Q46" s="191">
        <f t="shared" si="43"/>
        <v>485.57</v>
      </c>
      <c r="R46" s="216"/>
      <c r="S46" s="399"/>
      <c r="T46" s="399"/>
      <c r="U46" s="399"/>
      <c r="V46" s="399"/>
      <c r="W46" s="399"/>
      <c r="X46" s="399"/>
      <c r="Y46" s="399"/>
      <c r="Z46" s="399"/>
      <c r="AA46" s="399"/>
      <c r="AB46" s="399"/>
      <c r="AC46" s="399"/>
      <c r="AD46" s="399"/>
      <c r="AE46" s="399"/>
      <c r="AF46" s="399"/>
      <c r="AG46" s="402"/>
      <c r="AH46" s="402"/>
      <c r="AI46" s="402"/>
      <c r="AJ46" s="390"/>
      <c r="AK46" s="390"/>
      <c r="AL46" s="390"/>
      <c r="AM46" s="390"/>
      <c r="AN46" s="390"/>
      <c r="AO46" s="390"/>
      <c r="AP46" s="390"/>
      <c r="AQ46" s="390"/>
      <c r="AR46" s="390"/>
      <c r="AS46" s="390"/>
      <c r="AT46" s="390"/>
    </row>
    <row r="47" spans="1:46" ht="15" x14ac:dyDescent="0.25">
      <c r="A47" s="20"/>
      <c r="B47" s="206"/>
      <c r="C47" s="223" t="s">
        <v>206</v>
      </c>
      <c r="D47" s="192">
        <f t="shared" ref="D47:Q47" si="44">D13-D43</f>
        <v>3.0000000000001137E-2</v>
      </c>
      <c r="E47" s="192">
        <f t="shared" si="44"/>
        <v>52.5</v>
      </c>
      <c r="F47" s="192">
        <f t="shared" si="44"/>
        <v>63.949999999999932</v>
      </c>
      <c r="G47" s="192">
        <f t="shared" si="44"/>
        <v>152.28000000000009</v>
      </c>
      <c r="H47" s="192">
        <f t="shared" si="44"/>
        <v>1064.1399999999999</v>
      </c>
      <c r="I47" s="192">
        <f t="shared" si="44"/>
        <v>1043.8800000000001</v>
      </c>
      <c r="J47" s="192">
        <f t="shared" si="44"/>
        <v>118.51000000000005</v>
      </c>
      <c r="K47" s="192">
        <f t="shared" si="44"/>
        <v>34.409999999999997</v>
      </c>
      <c r="L47" s="192">
        <f t="shared" si="44"/>
        <v>152.34000000000003</v>
      </c>
      <c r="M47" s="192">
        <f t="shared" si="44"/>
        <v>256.40000000000009</v>
      </c>
      <c r="N47" s="192">
        <f t="shared" si="44"/>
        <v>165.01000000000005</v>
      </c>
      <c r="O47" s="192">
        <f t="shared" si="44"/>
        <v>-19.450000000000045</v>
      </c>
      <c r="P47" s="192">
        <f t="shared" si="44"/>
        <v>101.02000000000004</v>
      </c>
      <c r="Q47" s="191">
        <f t="shared" si="44"/>
        <v>347.90999999999997</v>
      </c>
      <c r="R47" s="213"/>
      <c r="S47" s="399"/>
      <c r="T47" s="399"/>
      <c r="U47" s="399"/>
      <c r="V47" s="399"/>
      <c r="W47" s="399"/>
      <c r="X47" s="399"/>
      <c r="Y47" s="399"/>
      <c r="Z47" s="399"/>
      <c r="AA47" s="399"/>
      <c r="AB47" s="399"/>
      <c r="AC47" s="399"/>
      <c r="AD47" s="399"/>
      <c r="AE47" s="399"/>
      <c r="AF47" s="399"/>
      <c r="AG47" s="402"/>
      <c r="AH47" s="402"/>
      <c r="AI47" s="402"/>
      <c r="AJ47" s="390"/>
      <c r="AK47" s="390"/>
      <c r="AL47" s="390"/>
      <c r="AM47" s="390"/>
      <c r="AN47" s="390"/>
      <c r="AO47" s="390"/>
      <c r="AP47" s="390"/>
      <c r="AQ47" s="390"/>
      <c r="AR47" s="390"/>
      <c r="AS47" s="390"/>
      <c r="AT47" s="390"/>
    </row>
    <row r="48" spans="1:46" ht="15" x14ac:dyDescent="0.25">
      <c r="A48" s="21"/>
      <c r="B48" s="245"/>
      <c r="C48" s="206"/>
      <c r="D48" s="235"/>
      <c r="E48" s="235"/>
      <c r="F48" s="235"/>
      <c r="G48" s="235"/>
      <c r="H48" s="235"/>
      <c r="I48" s="235"/>
      <c r="J48" s="235"/>
      <c r="K48" s="237"/>
      <c r="L48" s="237"/>
      <c r="M48" s="237"/>
      <c r="N48" s="235"/>
      <c r="O48" s="235"/>
      <c r="P48" s="235"/>
      <c r="Q48" s="236"/>
      <c r="R48" s="217"/>
      <c r="S48" s="399"/>
      <c r="T48" s="399"/>
      <c r="U48" s="399"/>
      <c r="V48" s="399"/>
      <c r="W48" s="399"/>
      <c r="X48" s="399"/>
      <c r="Y48" s="399"/>
      <c r="Z48" s="399"/>
      <c r="AA48" s="399"/>
      <c r="AB48" s="399"/>
      <c r="AC48" s="399"/>
      <c r="AD48" s="399"/>
      <c r="AE48" s="399"/>
      <c r="AF48" s="399"/>
      <c r="AG48" s="401"/>
      <c r="AH48" s="401"/>
      <c r="AI48" s="401"/>
      <c r="AJ48" s="398"/>
      <c r="AK48" s="398"/>
      <c r="AL48" s="398"/>
      <c r="AM48" s="398"/>
      <c r="AN48" s="398"/>
      <c r="AO48" s="398"/>
      <c r="AP48" s="398"/>
      <c r="AQ48" s="398"/>
      <c r="AR48" s="398"/>
      <c r="AS48" s="398"/>
      <c r="AT48" s="398"/>
    </row>
    <row r="49" spans="1:46" ht="15" x14ac:dyDescent="0.25">
      <c r="A49" s="19"/>
      <c r="B49" s="206"/>
      <c r="C49" s="206" t="s">
        <v>140</v>
      </c>
      <c r="D49" s="233"/>
      <c r="E49" s="233"/>
      <c r="F49" s="233"/>
      <c r="G49" s="233"/>
      <c r="H49" s="233"/>
      <c r="I49" s="233"/>
      <c r="J49" s="233"/>
      <c r="K49" s="233"/>
      <c r="L49" s="233"/>
      <c r="M49" s="233"/>
      <c r="N49" s="233"/>
      <c r="O49" s="233"/>
      <c r="P49" s="233"/>
      <c r="Q49" s="234"/>
      <c r="R49" s="215"/>
      <c r="S49" s="391"/>
      <c r="T49" s="391"/>
      <c r="U49" s="391"/>
      <c r="V49" s="391"/>
      <c r="W49" s="391"/>
      <c r="X49" s="391"/>
      <c r="Y49" s="391"/>
      <c r="Z49" s="391"/>
      <c r="AA49" s="391"/>
      <c r="AB49" s="391"/>
      <c r="AC49" s="391"/>
      <c r="AD49" s="391"/>
      <c r="AE49" s="391"/>
      <c r="AF49" s="391"/>
      <c r="AG49" s="401"/>
      <c r="AH49" s="401"/>
      <c r="AI49" s="401"/>
      <c r="AJ49" s="398"/>
      <c r="AK49" s="398"/>
      <c r="AL49" s="398"/>
      <c r="AM49" s="398"/>
      <c r="AN49" s="398"/>
      <c r="AO49" s="398"/>
      <c r="AP49" s="398"/>
      <c r="AQ49" s="398"/>
      <c r="AR49" s="398"/>
      <c r="AS49" s="398"/>
      <c r="AT49" s="398"/>
    </row>
    <row r="50" spans="1:46" ht="15" x14ac:dyDescent="0.25">
      <c r="A50" s="20"/>
      <c r="B50" s="206"/>
      <c r="C50" s="206" t="s">
        <v>63</v>
      </c>
      <c r="D50" s="192">
        <f t="shared" ref="D50:Q50" si="45">ROUND((D30)/D12,2)</f>
        <v>589.96</v>
      </c>
      <c r="E50" s="192">
        <f t="shared" si="45"/>
        <v>882.95</v>
      </c>
      <c r="F50" s="192">
        <f t="shared" si="45"/>
        <v>276.2</v>
      </c>
      <c r="G50" s="192">
        <f t="shared" si="45"/>
        <v>1095.47</v>
      </c>
      <c r="H50" s="192">
        <f t="shared" si="45"/>
        <v>674.97</v>
      </c>
      <c r="I50" s="192">
        <f t="shared" si="45"/>
        <v>611.73</v>
      </c>
      <c r="J50" s="192">
        <f t="shared" si="45"/>
        <v>612.20000000000005</v>
      </c>
      <c r="K50" s="192">
        <f t="shared" si="45"/>
        <v>407.54</v>
      </c>
      <c r="L50" s="192">
        <f t="shared" si="45"/>
        <v>399.07</v>
      </c>
      <c r="M50" s="192">
        <f t="shared" si="45"/>
        <v>464.14</v>
      </c>
      <c r="N50" s="192">
        <f t="shared" si="45"/>
        <v>517.35</v>
      </c>
      <c r="O50" s="192">
        <f t="shared" si="45"/>
        <v>1037.71</v>
      </c>
      <c r="P50" s="192">
        <f t="shared" si="45"/>
        <v>1200.04</v>
      </c>
      <c r="Q50" s="191">
        <f t="shared" si="45"/>
        <v>252.97</v>
      </c>
      <c r="R50" s="218"/>
      <c r="S50" s="392"/>
      <c r="T50" s="392"/>
      <c r="U50" s="392"/>
      <c r="V50" s="392"/>
      <c r="W50" s="392"/>
      <c r="X50" s="392"/>
      <c r="Y50" s="392"/>
      <c r="Z50" s="392"/>
      <c r="AA50" s="392"/>
      <c r="AB50" s="392"/>
      <c r="AC50" s="392"/>
      <c r="AD50" s="392"/>
      <c r="AE50" s="392"/>
      <c r="AF50" s="392"/>
      <c r="AG50" s="402"/>
      <c r="AH50" s="402"/>
      <c r="AI50" s="402"/>
      <c r="AJ50" s="390"/>
      <c r="AK50" s="390"/>
      <c r="AL50" s="390"/>
      <c r="AM50" s="390"/>
      <c r="AN50" s="390"/>
      <c r="AO50" s="390"/>
      <c r="AP50" s="390"/>
      <c r="AQ50" s="390"/>
      <c r="AR50" s="390"/>
      <c r="AS50" s="390"/>
      <c r="AT50" s="390"/>
    </row>
    <row r="51" spans="1:46" ht="15" x14ac:dyDescent="0.25">
      <c r="A51" s="20"/>
      <c r="B51" s="206"/>
      <c r="C51" s="206" t="s">
        <v>212</v>
      </c>
      <c r="D51" s="192">
        <f>ROUND(D43/D12,2)</f>
        <v>1039.8699999999999</v>
      </c>
      <c r="E51" s="192">
        <f>ROUND(E43/E12,2)</f>
        <v>1427.36</v>
      </c>
      <c r="F51" s="352">
        <f>ROUND(F43/F12,2)</f>
        <v>607.95000000000005</v>
      </c>
      <c r="G51" s="192">
        <f t="shared" ref="G51:Q51" si="46">ROUND(G43/G12,2)</f>
        <v>1440.4</v>
      </c>
      <c r="H51" s="192">
        <f t="shared" si="46"/>
        <v>847.43</v>
      </c>
      <c r="I51" s="192">
        <f t="shared" si="46"/>
        <v>784.2</v>
      </c>
      <c r="J51" s="192">
        <f t="shared" si="46"/>
        <v>954.4</v>
      </c>
      <c r="K51" s="192">
        <f t="shared" si="46"/>
        <v>777.11</v>
      </c>
      <c r="L51" s="192">
        <f t="shared" si="46"/>
        <v>639.72</v>
      </c>
      <c r="M51" s="192">
        <f t="shared" si="46"/>
        <v>710.52</v>
      </c>
      <c r="N51" s="192">
        <f t="shared" si="46"/>
        <v>797.03</v>
      </c>
      <c r="O51" s="192">
        <f t="shared" si="46"/>
        <v>1465.46</v>
      </c>
      <c r="P51" s="192">
        <f t="shared" si="46"/>
        <v>1720.78</v>
      </c>
      <c r="Q51" s="191">
        <f t="shared" si="46"/>
        <v>464.75</v>
      </c>
      <c r="R51" s="219"/>
      <c r="S51" s="392"/>
      <c r="T51" s="392"/>
      <c r="U51" s="392"/>
      <c r="V51" s="392"/>
      <c r="W51" s="392"/>
      <c r="X51" s="392"/>
      <c r="Y51" s="392"/>
      <c r="Z51" s="392"/>
      <c r="AA51" s="392"/>
      <c r="AB51" s="392"/>
      <c r="AC51" s="392"/>
      <c r="AD51" s="392"/>
      <c r="AE51" s="392"/>
      <c r="AF51" s="392"/>
      <c r="AG51" s="402"/>
      <c r="AH51" s="402"/>
      <c r="AI51" s="402"/>
      <c r="AJ51" s="390"/>
      <c r="AK51" s="390"/>
      <c r="AL51" s="390"/>
      <c r="AM51" s="390"/>
      <c r="AN51" s="390"/>
      <c r="AO51" s="390"/>
      <c r="AP51" s="390"/>
      <c r="AQ51" s="390"/>
      <c r="AR51" s="390"/>
      <c r="AS51" s="390"/>
      <c r="AT51" s="390"/>
    </row>
    <row r="52" spans="1:46" ht="15" x14ac:dyDescent="0.25">
      <c r="A52" s="22"/>
      <c r="B52" s="245"/>
      <c r="C52" s="206"/>
      <c r="D52" s="238"/>
      <c r="E52" s="238"/>
      <c r="F52" s="238"/>
      <c r="G52" s="238"/>
      <c r="H52" s="238"/>
      <c r="I52" s="238"/>
      <c r="J52" s="238"/>
      <c r="K52" s="240"/>
      <c r="L52" s="240"/>
      <c r="M52" s="240"/>
      <c r="N52" s="238"/>
      <c r="O52" s="238"/>
      <c r="P52" s="238"/>
      <c r="Q52" s="239"/>
      <c r="R52" s="215"/>
      <c r="S52" s="392"/>
      <c r="T52" s="392"/>
      <c r="U52" s="392"/>
      <c r="V52" s="392"/>
      <c r="W52" s="392"/>
      <c r="X52" s="392"/>
      <c r="Y52" s="392"/>
      <c r="Z52" s="392"/>
      <c r="AA52" s="392"/>
      <c r="AB52" s="392"/>
      <c r="AC52" s="392"/>
      <c r="AD52" s="392"/>
      <c r="AE52" s="392"/>
      <c r="AF52" s="392"/>
      <c r="AG52" s="402"/>
      <c r="AH52" s="402"/>
      <c r="AI52" s="402"/>
      <c r="AJ52" s="390"/>
      <c r="AK52" s="390"/>
      <c r="AL52" s="390"/>
      <c r="AM52" s="390"/>
      <c r="AN52" s="390"/>
      <c r="AO52" s="390"/>
      <c r="AP52" s="390"/>
      <c r="AQ52" s="390"/>
      <c r="AR52" s="390"/>
      <c r="AS52" s="390"/>
      <c r="AT52" s="390"/>
    </row>
    <row r="53" spans="1:46" ht="15" x14ac:dyDescent="0.25">
      <c r="A53" s="23"/>
      <c r="B53" s="206"/>
      <c r="C53" s="206" t="s">
        <v>141</v>
      </c>
      <c r="D53" s="231"/>
      <c r="E53" s="231"/>
      <c r="F53" s="231"/>
      <c r="G53" s="231"/>
      <c r="H53" s="231"/>
      <c r="I53" s="231"/>
      <c r="J53" s="231"/>
      <c r="K53" s="231"/>
      <c r="L53" s="231"/>
      <c r="M53" s="231"/>
      <c r="N53" s="231"/>
      <c r="O53" s="231"/>
      <c r="P53" s="231"/>
      <c r="Q53" s="232"/>
      <c r="R53" s="215"/>
      <c r="S53" s="392"/>
      <c r="T53" s="392"/>
      <c r="U53" s="392"/>
      <c r="V53" s="392"/>
      <c r="W53" s="392"/>
      <c r="X53" s="392"/>
      <c r="Y53" s="392"/>
      <c r="Z53" s="392"/>
      <c r="AA53" s="392"/>
      <c r="AB53" s="392"/>
      <c r="AC53" s="392"/>
      <c r="AD53" s="392"/>
      <c r="AE53" s="392"/>
      <c r="AF53" s="392"/>
      <c r="AG53" s="401"/>
      <c r="AH53" s="401"/>
      <c r="AI53" s="401"/>
      <c r="AJ53" s="398"/>
      <c r="AK53" s="398"/>
      <c r="AL53" s="398"/>
      <c r="AM53" s="398"/>
      <c r="AN53" s="398"/>
      <c r="AO53" s="398"/>
      <c r="AP53" s="398"/>
      <c r="AQ53" s="398"/>
      <c r="AR53" s="398"/>
      <c r="AS53" s="398"/>
      <c r="AT53" s="398"/>
    </row>
    <row r="54" spans="1:46" ht="15" x14ac:dyDescent="0.25">
      <c r="A54" s="20"/>
      <c r="B54" s="206"/>
      <c r="C54" s="206" t="s">
        <v>63</v>
      </c>
      <c r="D54" s="192">
        <f>ROUND((D30)/D11,2)</f>
        <v>0.13</v>
      </c>
      <c r="E54" s="192">
        <f t="shared" ref="E54:Q54" si="47">ROUND((E30)/E11,2)</f>
        <v>0.12</v>
      </c>
      <c r="F54" s="192">
        <f t="shared" si="47"/>
        <v>0.33</v>
      </c>
      <c r="G54" s="192">
        <f t="shared" si="47"/>
        <v>0.17</v>
      </c>
      <c r="H54" s="192">
        <f t="shared" si="47"/>
        <v>0.15</v>
      </c>
      <c r="I54" s="192">
        <f t="shared" si="47"/>
        <v>0.15</v>
      </c>
      <c r="J54" s="192">
        <f t="shared" si="47"/>
        <v>0.17</v>
      </c>
      <c r="K54" s="192">
        <f t="shared" si="47"/>
        <v>0.13</v>
      </c>
      <c r="L54" s="192">
        <f t="shared" si="47"/>
        <v>0.17</v>
      </c>
      <c r="M54" s="192">
        <f t="shared" si="47"/>
        <v>0.15</v>
      </c>
      <c r="N54" s="192">
        <f t="shared" si="47"/>
        <v>0.15</v>
      </c>
      <c r="O54" s="192">
        <f t="shared" si="47"/>
        <v>0.21</v>
      </c>
      <c r="P54" s="192">
        <f t="shared" si="47"/>
        <v>0.13</v>
      </c>
      <c r="Q54" s="191">
        <f t="shared" si="47"/>
        <v>0.16</v>
      </c>
      <c r="R54" s="216"/>
      <c r="S54" s="392"/>
      <c r="T54" s="392"/>
      <c r="U54" s="392"/>
      <c r="V54" s="392"/>
      <c r="W54" s="392"/>
      <c r="X54" s="392"/>
      <c r="Y54" s="392"/>
      <c r="Z54" s="392"/>
      <c r="AA54" s="392"/>
      <c r="AB54" s="392"/>
      <c r="AC54" s="392"/>
      <c r="AD54" s="392"/>
      <c r="AE54" s="392"/>
      <c r="AF54" s="392"/>
      <c r="AG54" s="402"/>
      <c r="AH54" s="402"/>
      <c r="AI54" s="402"/>
      <c r="AJ54" s="390"/>
      <c r="AK54" s="390"/>
      <c r="AL54" s="390"/>
      <c r="AM54" s="390"/>
      <c r="AN54" s="390"/>
      <c r="AO54" s="390"/>
      <c r="AP54" s="390"/>
      <c r="AQ54" s="390"/>
      <c r="AR54" s="390"/>
      <c r="AS54" s="390"/>
      <c r="AT54" s="390"/>
    </row>
    <row r="55" spans="1:46" ht="15" x14ac:dyDescent="0.25">
      <c r="A55" s="20"/>
      <c r="B55" s="206"/>
      <c r="C55" s="256" t="s">
        <v>211</v>
      </c>
      <c r="D55" s="193">
        <f>ROUND(D43/D11,2)</f>
        <v>0.23</v>
      </c>
      <c r="E55" s="193">
        <f>ROUND(E43/E11,2)</f>
        <v>0.19</v>
      </c>
      <c r="F55" s="193">
        <f>ROUND(F43/F11,2)</f>
        <v>0.74</v>
      </c>
      <c r="G55" s="193">
        <f t="shared" ref="G55:Q55" si="48">ROUND(G43/G11,2)</f>
        <v>0.22</v>
      </c>
      <c r="H55" s="193">
        <f t="shared" si="48"/>
        <v>0.19</v>
      </c>
      <c r="I55" s="193">
        <f t="shared" si="48"/>
        <v>0.19</v>
      </c>
      <c r="J55" s="193">
        <f t="shared" si="48"/>
        <v>0.26</v>
      </c>
      <c r="K55" s="193">
        <f t="shared" si="48"/>
        <v>0.24</v>
      </c>
      <c r="L55" s="193">
        <f t="shared" si="48"/>
        <v>0.28000000000000003</v>
      </c>
      <c r="M55" s="193">
        <f t="shared" si="48"/>
        <v>0.23</v>
      </c>
      <c r="N55" s="193">
        <f t="shared" si="48"/>
        <v>0.24</v>
      </c>
      <c r="O55" s="193">
        <f t="shared" si="48"/>
        <v>0.28999999999999998</v>
      </c>
      <c r="P55" s="193">
        <f t="shared" si="48"/>
        <v>0.18</v>
      </c>
      <c r="Q55" s="194">
        <f t="shared" si="48"/>
        <v>0.3</v>
      </c>
      <c r="R55" s="213"/>
      <c r="S55" s="392"/>
      <c r="T55" s="392"/>
      <c r="U55" s="392"/>
      <c r="V55" s="392"/>
      <c r="W55" s="392"/>
      <c r="X55" s="392"/>
      <c r="Y55" s="392"/>
      <c r="Z55" s="392"/>
      <c r="AA55" s="392"/>
      <c r="AB55" s="392"/>
      <c r="AC55" s="392"/>
      <c r="AD55" s="392"/>
      <c r="AE55" s="392"/>
      <c r="AF55" s="392"/>
      <c r="AG55" s="402"/>
      <c r="AH55" s="402"/>
      <c r="AI55" s="402"/>
      <c r="AJ55" s="390"/>
      <c r="AK55" s="390"/>
      <c r="AL55" s="390"/>
      <c r="AM55" s="390"/>
      <c r="AN55" s="390"/>
      <c r="AO55" s="390"/>
      <c r="AP55" s="390"/>
      <c r="AQ55" s="390"/>
      <c r="AR55" s="390"/>
      <c r="AS55" s="390"/>
      <c r="AT55" s="390"/>
    </row>
    <row r="56" spans="1:46" ht="15.75" x14ac:dyDescent="0.25">
      <c r="A56" s="21"/>
      <c r="B56" s="201"/>
      <c r="C56" s="255"/>
      <c r="D56" s="237"/>
      <c r="E56" s="237"/>
      <c r="F56" s="237"/>
      <c r="G56" s="237"/>
      <c r="H56" s="237"/>
      <c r="I56" s="237"/>
      <c r="J56" s="237"/>
      <c r="K56" s="237"/>
      <c r="L56" s="237"/>
      <c r="M56" s="237"/>
      <c r="N56" s="237"/>
      <c r="O56" s="237"/>
      <c r="P56" s="237"/>
      <c r="Q56" s="246"/>
      <c r="R56" s="196"/>
    </row>
    <row r="57" spans="1:46" s="346" customFormat="1" ht="15.75" x14ac:dyDescent="0.25">
      <c r="A57" s="347"/>
      <c r="B57" s="356"/>
      <c r="C57" s="371" t="s">
        <v>226</v>
      </c>
      <c r="D57" s="357"/>
      <c r="E57" s="357"/>
      <c r="F57" s="357"/>
      <c r="G57" s="357"/>
      <c r="H57" s="357"/>
      <c r="I57" s="357"/>
      <c r="J57" s="357"/>
      <c r="K57" s="357"/>
      <c r="L57" s="357"/>
      <c r="M57" s="357"/>
      <c r="N57" s="357"/>
      <c r="O57" s="357"/>
      <c r="P57" s="357"/>
      <c r="Q57" s="357"/>
      <c r="R57" s="355"/>
    </row>
    <row r="58" spans="1:46" s="346" customFormat="1" ht="15.75" x14ac:dyDescent="0.25">
      <c r="A58" s="347"/>
      <c r="B58" s="356"/>
      <c r="C58" s="372" t="s">
        <v>149</v>
      </c>
      <c r="D58" s="357"/>
      <c r="E58" s="357"/>
      <c r="F58" s="357"/>
      <c r="G58" s="357"/>
      <c r="H58" s="357"/>
      <c r="I58" s="357"/>
      <c r="J58" s="357"/>
      <c r="K58" s="357"/>
      <c r="L58" s="357"/>
      <c r="M58" s="357"/>
      <c r="N58" s="357"/>
      <c r="O58" s="357"/>
      <c r="P58" s="357"/>
      <c r="Q58" s="357"/>
      <c r="R58" s="355"/>
    </row>
    <row r="59" spans="1:46" s="346" customFormat="1" ht="15.75" x14ac:dyDescent="0.25">
      <c r="A59" s="347"/>
      <c r="B59" s="356"/>
      <c r="C59" s="372" t="s">
        <v>213</v>
      </c>
      <c r="D59" s="357"/>
      <c r="E59" s="357"/>
      <c r="F59" s="357"/>
      <c r="G59" s="357"/>
      <c r="H59" s="357"/>
      <c r="I59" s="357"/>
      <c r="J59" s="357"/>
      <c r="K59" s="357"/>
      <c r="L59" s="357"/>
      <c r="M59" s="357"/>
      <c r="N59" s="357"/>
      <c r="O59" s="357"/>
      <c r="P59" s="357"/>
      <c r="Q59" s="357"/>
      <c r="R59" s="355"/>
    </row>
    <row r="60" spans="1:46" ht="15.75" x14ac:dyDescent="0.25">
      <c r="A60" s="19"/>
      <c r="B60" s="254"/>
      <c r="C60" s="373" t="s">
        <v>229</v>
      </c>
      <c r="D60" s="199"/>
      <c r="E60" s="199"/>
      <c r="F60" s="199"/>
      <c r="G60" s="198"/>
      <c r="H60" s="198"/>
      <c r="I60" s="198"/>
      <c r="J60" s="198"/>
      <c r="K60" s="198"/>
      <c r="L60" s="198"/>
      <c r="M60" s="197"/>
      <c r="N60" s="197"/>
      <c r="O60" s="197"/>
      <c r="P60" s="197"/>
      <c r="Q60" s="197"/>
      <c r="R60" s="195"/>
    </row>
    <row r="61" spans="1:46" x14ac:dyDescent="0.2">
      <c r="A61" s="18"/>
      <c r="B61" s="214"/>
      <c r="C61" s="373" t="s">
        <v>228</v>
      </c>
      <c r="D61" s="195"/>
      <c r="E61" s="195"/>
      <c r="F61" s="195"/>
      <c r="G61" s="195"/>
      <c r="H61" s="195"/>
      <c r="I61" s="195"/>
      <c r="J61" s="195"/>
      <c r="K61" s="195"/>
      <c r="L61" s="195"/>
      <c r="M61" s="195"/>
      <c r="N61" s="195"/>
      <c r="O61" s="195"/>
      <c r="P61" s="195"/>
      <c r="Q61" s="214"/>
    </row>
    <row r="62" spans="1:46" x14ac:dyDescent="0.2">
      <c r="A62" s="18"/>
      <c r="B62" s="214"/>
      <c r="C62" s="214"/>
      <c r="D62" s="195"/>
      <c r="E62" s="195"/>
      <c r="F62" s="195"/>
      <c r="G62" s="195"/>
      <c r="H62" s="195"/>
      <c r="I62" s="195"/>
      <c r="J62" s="195"/>
      <c r="K62" s="195"/>
      <c r="L62" s="195"/>
      <c r="M62" s="195"/>
      <c r="N62" s="195"/>
      <c r="O62" s="195"/>
      <c r="P62" s="195"/>
      <c r="Q62" s="214"/>
    </row>
    <row r="63" spans="1:46" ht="15.75" x14ac:dyDescent="0.25">
      <c r="A63" s="2"/>
      <c r="B63" s="5"/>
      <c r="C63" s="195"/>
      <c r="D63" s="195"/>
      <c r="E63" s="195"/>
      <c r="F63" s="195"/>
      <c r="G63" s="195"/>
      <c r="H63" s="195"/>
      <c r="I63" s="195"/>
      <c r="J63" s="4"/>
      <c r="K63" s="3"/>
      <c r="L63" s="3"/>
      <c r="M63" s="3"/>
      <c r="N63" s="3"/>
      <c r="O63" s="3"/>
      <c r="P63" s="3"/>
      <c r="Q63" s="2"/>
    </row>
    <row r="64" spans="1:46" ht="15.75" x14ac:dyDescent="0.25">
      <c r="A64" s="2"/>
      <c r="B64" s="5"/>
      <c r="C64" s="6"/>
      <c r="D64" s="8"/>
      <c r="E64" s="7"/>
      <c r="F64" s="7"/>
      <c r="G64" s="3"/>
      <c r="H64" s="3"/>
      <c r="I64" s="3"/>
      <c r="J64" s="3"/>
      <c r="K64" s="3"/>
      <c r="L64" s="3"/>
      <c r="M64" s="3"/>
      <c r="N64" s="3"/>
      <c r="O64" s="3"/>
      <c r="P64" s="3"/>
      <c r="Q64" s="2"/>
    </row>
    <row r="65" spans="1:17" ht="15.75" x14ac:dyDescent="0.25">
      <c r="A65" s="2"/>
      <c r="B65" s="5"/>
      <c r="C65" s="6"/>
      <c r="D65" s="7"/>
      <c r="E65" s="7"/>
      <c r="F65" s="7"/>
      <c r="G65" s="3"/>
      <c r="H65" s="3"/>
      <c r="I65" s="3"/>
      <c r="J65" s="4"/>
      <c r="K65" s="3"/>
      <c r="L65" s="3"/>
      <c r="M65" s="3"/>
      <c r="N65" s="3"/>
      <c r="O65" s="3"/>
      <c r="P65" s="3"/>
      <c r="Q65" s="2"/>
    </row>
  </sheetData>
  <sheetProtection formatCells="0" formatColumns="0" formatRows="0" insertColumns="0" insertRows="0" insertHyperlinks="0" deleteColumns="0" deleteRows="0" sort="0" autoFilter="0" pivotTables="0"/>
  <customSheetViews>
    <customSheetView guid="{ECAB99DF-BF41-49EA-96C9-76317A61D13D}" scale="75" showPageBreaks="1" showGridLines="0" printArea="1" showRuler="0">
      <pane xSplit="3" ySplit="12" topLeftCell="D13" activePane="bottomRight" state="frozen"/>
      <selection pane="bottomRight" sqref="A1:AB69"/>
      <pageMargins left="0.75" right="0.39" top="1" bottom="0.47" header="0.5" footer="0.18"/>
      <pageSetup scale="70" orientation="portrait" r:id="rId1"/>
      <headerFooter alignWithMargins="0"/>
    </customSheetView>
    <customSheetView guid="{D72A6468-AF3E-4269-8B9F-9AE05AF9C4F2}" scale="75" showPageBreaks="1" showGridLines="0" printArea="1" showRuler="0">
      <pane xSplit="3" ySplit="12" topLeftCell="S13" activePane="bottomRight" state="frozen"/>
      <selection pane="bottomRight" activeCell="AC21" sqref="AC21"/>
      <pageMargins left="0.75" right="0.39" top="1" bottom="0.47" header="0.5" footer="0.18"/>
      <pageSetup scale="70" orientation="portrait" r:id="rId2"/>
      <headerFooter alignWithMargins="0"/>
    </customSheetView>
    <customSheetView guid="{C18A6290-09CE-4B95-8288-8B2E48192753}" scale="75" showPageBreaks="1" showGridLines="0" printArea="1" showRuler="0">
      <pane xSplit="3" ySplit="12" topLeftCell="S13" activePane="bottomRight" state="frozen"/>
      <selection pane="bottomRight" activeCell="AC21" sqref="AC21"/>
      <pageMargins left="0.75" right="0.39" top="1" bottom="0.47" header="0.5" footer="0.18"/>
      <pageSetup scale="70" orientation="portrait" r:id="rId3"/>
      <headerFooter alignWithMargins="0"/>
    </customSheetView>
    <customSheetView guid="{094ACFE9-6A46-400C-8483-9731CC265B35}" scale="75" showPageBreaks="1" showGridLines="0" printArea="1" showRuler="0">
      <pane xSplit="3" ySplit="12" topLeftCell="S13" activePane="bottomRight" state="frozen"/>
      <selection pane="bottomRight" activeCell="AC21" sqref="AC21"/>
      <pageMargins left="0.75" right="0.39" top="1" bottom="0.47" header="0.5" footer="0.18"/>
      <pageSetup scale="70" orientation="portrait" r:id="rId4"/>
      <headerFooter alignWithMargins="0"/>
    </customSheetView>
  </customSheetViews>
  <phoneticPr fontId="9" type="noConversion"/>
  <pageMargins left="0.25" right="0.25" top="0.75" bottom="0.75" header="0.3" footer="0.3"/>
  <pageSetup paperSize="5" scale="63"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Disclaimer</vt:lpstr>
      <vt:lpstr>General Assumptions</vt:lpstr>
      <vt:lpstr>Soil Zone Assumptions</vt:lpstr>
      <vt:lpstr>Black</vt:lpstr>
      <vt:lpstr>Dark Brown</vt:lpstr>
      <vt:lpstr>Brown</vt:lpstr>
      <vt:lpstr>Special crops</vt:lpstr>
      <vt:lpstr>Black!Print_Area</vt:lpstr>
      <vt:lpstr>Brown!Print_Area</vt:lpstr>
      <vt:lpstr>'Dark Brown'!Print_Area</vt:lpstr>
      <vt:lpstr>Disclaimer!Print_Area</vt:lpstr>
      <vt:lpstr>'General Assumptions'!Print_Area</vt:lpstr>
      <vt:lpstr>'Soil Zone Assumptions'!Print_Area</vt:lpstr>
      <vt:lpstr>'Special crops'!Print_Area</vt:lpstr>
    </vt:vector>
  </TitlesOfParts>
  <Company>Saskatchewan Agriculture &amp; Food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Sask. Agriculture &amp; Food</dc:creator>
  <cp:lastModifiedBy>Holtzman, Marina AG</cp:lastModifiedBy>
  <cp:lastPrinted>2016-12-30T19:48:04Z</cp:lastPrinted>
  <dcterms:created xsi:type="dcterms:W3CDTF">2001-01-29T14:38:03Z</dcterms:created>
  <dcterms:modified xsi:type="dcterms:W3CDTF">2018-01-12T19:57:24Z</dcterms:modified>
</cp:coreProperties>
</file>